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5715" windowHeight="7245" firstSheet="4" activeTab="5"/>
  </bookViews>
  <sheets>
    <sheet name="Unlisted Code EGR Example" sheetId="9" r:id="rId1"/>
    <sheet name="Unlisted Code SS Overview" sheetId="6" r:id="rId2"/>
    <sheet name="Unlisted Code SS Blank" sheetId="5" r:id="rId3"/>
    <sheet name="Unlisted Code SS Example" sheetId="7" r:id="rId4"/>
    <sheet name="comparison code per article" sheetId="3" r:id="rId5"/>
    <sheet name="Unlisted Code SS bu" sheetId="1" r:id="rId6"/>
  </sheets>
  <calcPr calcId="145621"/>
</workbook>
</file>

<file path=xl/calcChain.xml><?xml version="1.0" encoding="utf-8"?>
<calcChain xmlns="http://schemas.openxmlformats.org/spreadsheetml/2006/main">
  <c r="C4" i="3" l="1"/>
  <c r="D4" i="3" l="1"/>
  <c r="D5" i="3" s="1"/>
  <c r="C5" i="3"/>
  <c r="G16" i="7"/>
  <c r="F23" i="9" l="1"/>
  <c r="G23" i="9" s="1"/>
  <c r="G11" i="9" s="1"/>
  <c r="F22" i="9"/>
  <c r="G22" i="9" s="1"/>
  <c r="F21" i="9"/>
  <c r="G21" i="9" s="1"/>
  <c r="F20" i="9"/>
  <c r="G20" i="9" s="1"/>
  <c r="F19" i="9"/>
  <c r="G19" i="9" s="1"/>
  <c r="G10" i="9" s="1"/>
  <c r="F18" i="9"/>
  <c r="G18" i="9" s="1"/>
  <c r="F17" i="9"/>
  <c r="G17" i="9" s="1"/>
  <c r="F16" i="9"/>
  <c r="G16" i="9" s="1"/>
  <c r="G23" i="7"/>
  <c r="G11" i="7" s="1"/>
  <c r="F23" i="7"/>
  <c r="F22" i="7"/>
  <c r="G22" i="7" s="1"/>
  <c r="F21" i="7"/>
  <c r="G21" i="7" s="1"/>
  <c r="F20" i="7"/>
  <c r="G20" i="7" s="1"/>
  <c r="G19" i="7"/>
  <c r="G10" i="7" s="1"/>
  <c r="F19" i="7"/>
  <c r="F18" i="7"/>
  <c r="G18" i="7" s="1"/>
  <c r="F17" i="7"/>
  <c r="G17" i="7" s="1"/>
  <c r="F16" i="7"/>
  <c r="F23" i="5"/>
  <c r="G23" i="5" s="1"/>
  <c r="G11" i="5" s="1"/>
  <c r="F22" i="5"/>
  <c r="G22" i="5" s="1"/>
  <c r="F21" i="5"/>
  <c r="G21" i="5" s="1"/>
  <c r="F20" i="5"/>
  <c r="G20" i="5" s="1"/>
  <c r="F19" i="5"/>
  <c r="G19" i="5" s="1"/>
  <c r="G10" i="5" s="1"/>
  <c r="F18" i="5"/>
  <c r="G18" i="5" s="1"/>
  <c r="F17" i="5"/>
  <c r="G17" i="5" s="1"/>
  <c r="G16" i="5"/>
  <c r="F16" i="5"/>
  <c r="F34" i="1"/>
  <c r="G34" i="1"/>
  <c r="G22" i="1" s="1"/>
  <c r="G30" i="1"/>
  <c r="G21" i="1" s="1"/>
  <c r="G27" i="1"/>
  <c r="F30" i="1"/>
  <c r="F28" i="1"/>
  <c r="G28" i="1" s="1"/>
  <c r="F29" i="1"/>
  <c r="G29" i="1" s="1"/>
  <c r="F31" i="1"/>
  <c r="G31" i="1" s="1"/>
  <c r="F32" i="1"/>
  <c r="G32" i="1" s="1"/>
  <c r="F33" i="1"/>
  <c r="G33" i="1" s="1"/>
  <c r="F27" i="1"/>
  <c r="G24" i="9" l="1"/>
  <c r="G12" i="9" s="1"/>
  <c r="G6" i="9" s="1"/>
  <c r="G7" i="9" s="1"/>
  <c r="G9" i="9"/>
  <c r="G9" i="7"/>
  <c r="G24" i="7"/>
  <c r="G12" i="7" s="1"/>
  <c r="G6" i="7" s="1"/>
  <c r="G7" i="7" s="1"/>
  <c r="G24" i="5"/>
  <c r="G12" i="5" s="1"/>
  <c r="G6" i="5" s="1"/>
  <c r="G7" i="5" s="1"/>
  <c r="G9" i="5"/>
  <c r="G20" i="1"/>
  <c r="G35" i="1"/>
  <c r="G23" i="1" s="1"/>
  <c r="G17" i="1" s="1"/>
  <c r="G18" i="1" s="1"/>
</calcChain>
</file>

<file path=xl/sharedStrings.xml><?xml version="1.0" encoding="utf-8"?>
<sst xmlns="http://schemas.openxmlformats.org/spreadsheetml/2006/main" count="402" uniqueCount="111">
  <si>
    <t>Open</t>
  </si>
  <si>
    <t>Operative Approach:</t>
  </si>
  <si>
    <t>[Same / Different]</t>
  </si>
  <si>
    <t>Anatomical Site:</t>
  </si>
  <si>
    <t>Technique:</t>
  </si>
  <si>
    <t>[Open / Laparoscopic / cryotherapy / fulguration / laser / excision]</t>
  </si>
  <si>
    <t xml:space="preserve">Resources: </t>
  </si>
  <si>
    <t>[Percentage Difference]</t>
  </si>
  <si>
    <t>More / Less Difficult]</t>
  </si>
  <si>
    <t xml:space="preserve">Time: </t>
  </si>
  <si>
    <t>[More / Less Difficult]</t>
  </si>
  <si>
    <t>Technical expertise:</t>
  </si>
  <si>
    <t>Exposure, exploration, and closure:</t>
  </si>
  <si>
    <t>Using percentages above calculate a fair reimbursement rate for the unlisted code.</t>
  </si>
  <si>
    <t>Laparoscopic subtotal gastrectomy with Roux-en-Y</t>
  </si>
  <si>
    <t xml:space="preserve"> </t>
  </si>
  <si>
    <t>Procedure Performed</t>
  </si>
  <si>
    <t>43659, Unlisted laparoscopy procedure, stomach</t>
  </si>
  <si>
    <t>43633, Gastrectomy, partial, distal; with Roux-en-Y reconstruction</t>
  </si>
  <si>
    <t>Unlisted Code Submitted</t>
  </si>
  <si>
    <t>Comparison Code</t>
  </si>
  <si>
    <t>stomach, distal</t>
  </si>
  <si>
    <t>moderate</t>
  </si>
  <si>
    <t>Medicare Facility</t>
  </si>
  <si>
    <t>Medicare Non Facility</t>
  </si>
  <si>
    <t>Global</t>
  </si>
  <si>
    <t>Allowed</t>
  </si>
  <si>
    <t>Reimbursement</t>
  </si>
  <si>
    <t>After Sequest</t>
  </si>
  <si>
    <t>RVUw</t>
  </si>
  <si>
    <t>RVUm</t>
  </si>
  <si>
    <t>RVU total</t>
  </si>
  <si>
    <t>Global period: 90 days</t>
  </si>
  <si>
    <t>Work RVU's should focus on the surgeon: time, skill, effort.</t>
  </si>
  <si>
    <t>FAC RVU's should focus on resources: equipment, overhead.</t>
  </si>
  <si>
    <t>Work PE</t>
  </si>
  <si>
    <t>FAC PE</t>
  </si>
  <si>
    <t>Laparascopic</t>
  </si>
  <si>
    <t>same</t>
  </si>
  <si>
    <t>minimally invasive</t>
  </si>
  <si>
    <t>Endosope kit</t>
  </si>
  <si>
    <t>Less?</t>
  </si>
  <si>
    <t>More</t>
  </si>
  <si>
    <t>Percent Increase / Decrease</t>
  </si>
  <si>
    <t>Allocated RVU's</t>
  </si>
  <si>
    <t>Total Calculated RVUs:</t>
  </si>
  <si>
    <t>Estimated Difference</t>
  </si>
  <si>
    <t>Multiply by current conversion Factor: $32.41</t>
  </si>
  <si>
    <t>New Procedure Description</t>
  </si>
  <si>
    <t>Malpractice RVU</t>
  </si>
  <si>
    <t>Malpractice</t>
  </si>
  <si>
    <t>More for endoscopic</t>
  </si>
  <si>
    <t>Work Allocated %</t>
  </si>
  <si>
    <t>I am not a medical professional. I am a coding and reimbursement consultant.</t>
  </si>
  <si>
    <t>The Work allocation is my arbitrary percent allocated to each one of the six Work components above. Adjust as necessary.</t>
  </si>
  <si>
    <t>Item 4</t>
  </si>
  <si>
    <t>B</t>
  </si>
  <si>
    <t>C</t>
  </si>
  <si>
    <t>D</t>
  </si>
  <si>
    <t>E</t>
  </si>
  <si>
    <t>(E)</t>
  </si>
  <si>
    <t>(F)</t>
  </si>
  <si>
    <t>H</t>
  </si>
  <si>
    <t>G</t>
  </si>
  <si>
    <t>F</t>
  </si>
  <si>
    <t>(H)</t>
  </si>
  <si>
    <t xml:space="preserve">(G) </t>
  </si>
  <si>
    <t>How is this procedure is different (than the comparison code))</t>
  </si>
  <si>
    <t>* All calculations are representative only. No actual data was used to estimate values. No surgeon was consulted.</t>
  </si>
  <si>
    <t>Recommend working with your professional society and Medicare liaison creating your comparable profile and increase/decrease in reimbursement.</t>
  </si>
  <si>
    <t>The calculations above make numerous arbitrary assumptions.</t>
  </si>
  <si>
    <t>This is a guess at the percent difference between the open procedure and laparoscopic. Use your professional judgment here.</t>
  </si>
  <si>
    <t>For the example above my estimate is that the resources (FAC PE) and the technical expertise (Work PE) are significantly higher for the endoscopic procedure over the open.</t>
  </si>
  <si>
    <t>One could argue that the amount of time for the endoscopic procedure and closure would be less time-consuming than the open.</t>
  </si>
  <si>
    <t>This is the calculated change based on (E) the percent increase or decrease (E * F).</t>
  </si>
  <si>
    <t>RVUpe (FAC PE) (no SOSD)</t>
  </si>
  <si>
    <t>Resources are considered FAC PE or equipment and overhead cost. This would be the additional cost of equipment (endoscopic).</t>
  </si>
  <si>
    <t>Example</t>
  </si>
  <si>
    <t>20% more</t>
  </si>
  <si>
    <t>Same</t>
  </si>
  <si>
    <t>50% more</t>
  </si>
  <si>
    <t>20% less</t>
  </si>
  <si>
    <t>30% more</t>
  </si>
  <si>
    <t>10% less</t>
  </si>
  <si>
    <t>Increase / Decrease</t>
  </si>
  <si>
    <t>* All percent calculations are representative only. No actual data was used to estimate values. No surgeon was consulted.</t>
  </si>
  <si>
    <t>Fill in all grey-shaded areas</t>
  </si>
  <si>
    <t>Percent Increase / Decrease (default = 1 [same])</t>
  </si>
  <si>
    <t>See Notes on above</t>
  </si>
  <si>
    <t>Work Allocated % (adjust to suit)</t>
  </si>
  <si>
    <t>This is a guess at the percent difference between the comparison code and the new procedure. Use your professional judgment here.</t>
  </si>
  <si>
    <t>Note that some aspects of the new procedure could be less than the comparison, a lower percent.</t>
  </si>
  <si>
    <t>Resources is 100% FAC PE. However, I split the Work RVU's across six different components (1-3, 5-7).</t>
  </si>
  <si>
    <t>Resources are considered FAC PE or equipment and overhead cost. This would depend on any additional cost of equipment.</t>
  </si>
  <si>
    <t>I</t>
  </si>
  <si>
    <t>Short Descr of Difference</t>
  </si>
  <si>
    <t>Open / Endoscopic</t>
  </si>
  <si>
    <t>Where</t>
  </si>
  <si>
    <t>Overhead / equipment</t>
  </si>
  <si>
    <t>29999: Unlisted procedure, arthroscopy</t>
  </si>
  <si>
    <t>Endoscopic Gastrocnemius Release (EGR)</t>
  </si>
  <si>
    <t>How is this procedure is different (than the comparison code?)</t>
  </si>
  <si>
    <t xml:space="preserve">27687: Gastrocnemius recession (eg, Strayer procedure) </t>
  </si>
  <si>
    <t>Need clinical feedback on arbitrary percents above.</t>
  </si>
  <si>
    <t>Type</t>
  </si>
  <si>
    <t>Description</t>
  </si>
  <si>
    <t>Multiply by 2022 conversion Factor:</t>
  </si>
  <si>
    <t>Procedure 43633 priced for 2022</t>
  </si>
  <si>
    <t>Pricing is for 2022, Atlanta GA</t>
  </si>
  <si>
    <t>No SOSD on this code.</t>
  </si>
  <si>
    <t>Conversion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</si>
</sst>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16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8" fontId="0" fillId="0" borderId="0" xfId="0" applyNumberFormat="1"/>
    <xf numFmtId="0" fontId="2" fillId="0" borderId="0" xfId="0" applyFont="1"/>
    <xf numFmtId="8" fontId="2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8" fontId="0" fillId="4" borderId="1" xfId="0" applyNumberFormat="1" applyFill="1" applyBorder="1"/>
    <xf numFmtId="164" fontId="0" fillId="0" borderId="1" xfId="0" applyNumberFormat="1" applyBorder="1" applyAlignment="1">
      <alignment wrapText="1"/>
    </xf>
    <xf numFmtId="0" fontId="0" fillId="4" borderId="1" xfId="0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3" fillId="0" borderId="1" xfId="0" applyFont="1" applyBorder="1" applyAlignment="1">
      <alignment wrapText="1"/>
    </xf>
    <xf numFmtId="8" fontId="0" fillId="0" borderId="1" xfId="0" applyNumberFormat="1" applyBorder="1"/>
    <xf numFmtId="0" fontId="0" fillId="3" borderId="1" xfId="0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" xfId="0" applyFont="1" applyBorder="1"/>
    <xf numFmtId="164" fontId="0" fillId="3" borderId="1" xfId="0" applyNumberForma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2" borderId="1" xfId="0" applyFill="1" applyBorder="1"/>
    <xf numFmtId="0" fontId="1" fillId="0" borderId="1" xfId="0" applyFont="1" applyBorder="1" applyAlignment="1">
      <alignment horizontal="right"/>
    </xf>
    <xf numFmtId="44" fontId="2" fillId="0" borderId="0" xfId="1" applyFont="1"/>
    <xf numFmtId="0" fontId="0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25" zoomScale="133" zoomScaleNormal="133" workbookViewId="0">
      <selection activeCell="B37" sqref="B37"/>
    </sheetView>
  </sheetViews>
  <sheetFormatPr defaultRowHeight="15" x14ac:dyDescent="0.25"/>
  <cols>
    <col min="1" max="1" width="7.42578125" style="10" customWidth="1"/>
    <col min="2" max="2" width="34.28515625" customWidth="1"/>
    <col min="3" max="3" width="13.140625" style="10" customWidth="1"/>
    <col min="4" max="4" width="30" style="3" customWidth="1"/>
    <col min="5" max="5" width="33.28515625" style="3" customWidth="1"/>
    <col min="6" max="6" width="25.7109375" style="3" customWidth="1"/>
    <col min="7" max="7" width="21.5703125" style="3" customWidth="1"/>
    <col min="8" max="8" width="27.28515625" style="3" customWidth="1"/>
    <col min="9" max="9" width="26" customWidth="1"/>
  </cols>
  <sheetData>
    <row r="1" spans="1:10" x14ac:dyDescent="0.25">
      <c r="B1" s="2" t="s">
        <v>101</v>
      </c>
      <c r="C1" s="11"/>
    </row>
    <row r="3" spans="1:10" ht="30" x14ac:dyDescent="0.25">
      <c r="B3" s="2" t="s">
        <v>16</v>
      </c>
      <c r="D3" s="8" t="s">
        <v>48</v>
      </c>
      <c r="E3" s="8" t="s">
        <v>19</v>
      </c>
      <c r="F3" s="8" t="s">
        <v>20</v>
      </c>
      <c r="G3" s="8" t="s">
        <v>48</v>
      </c>
      <c r="H3" s="8"/>
      <c r="I3" s="8" t="s">
        <v>20</v>
      </c>
    </row>
    <row r="4" spans="1:10" ht="45" x14ac:dyDescent="0.25">
      <c r="D4" s="7" t="s">
        <v>100</v>
      </c>
      <c r="E4" s="7" t="s">
        <v>99</v>
      </c>
      <c r="F4" s="7" t="s">
        <v>102</v>
      </c>
      <c r="G4" s="7" t="s">
        <v>100</v>
      </c>
      <c r="I4" s="7" t="s">
        <v>102</v>
      </c>
    </row>
    <row r="5" spans="1:10" x14ac:dyDescent="0.25">
      <c r="F5" t="s">
        <v>23</v>
      </c>
    </row>
    <row r="6" spans="1:10" x14ac:dyDescent="0.25">
      <c r="B6" t="s">
        <v>26</v>
      </c>
      <c r="F6" s="23">
        <v>462.64</v>
      </c>
      <c r="G6" s="24">
        <f>G12*J24</f>
        <v>576.59658699999989</v>
      </c>
      <c r="H6" s="9"/>
    </row>
    <row r="7" spans="1:10" x14ac:dyDescent="0.25">
      <c r="B7" t="s">
        <v>27</v>
      </c>
      <c r="F7" s="23">
        <v>370.11</v>
      </c>
      <c r="G7" s="24">
        <f>0.8*G6</f>
        <v>461.27726959999995</v>
      </c>
      <c r="H7" s="9"/>
    </row>
    <row r="8" spans="1:10" x14ac:dyDescent="0.25">
      <c r="B8" t="s">
        <v>28</v>
      </c>
      <c r="F8" s="23">
        <v>362.71</v>
      </c>
      <c r="G8" s="24"/>
      <c r="H8" s="9"/>
    </row>
    <row r="9" spans="1:10" x14ac:dyDescent="0.25">
      <c r="B9" s="2" t="s">
        <v>29</v>
      </c>
      <c r="C9" s="11"/>
      <c r="F9" s="25">
        <v>6.41</v>
      </c>
      <c r="G9" s="20">
        <f>G16+G17+G18+G20+G21+G22</f>
        <v>7.4997000000000007</v>
      </c>
    </row>
    <row r="10" spans="1:10" x14ac:dyDescent="0.25">
      <c r="B10" s="2" t="s">
        <v>75</v>
      </c>
      <c r="C10" s="11"/>
      <c r="F10" s="25">
        <v>6.02</v>
      </c>
      <c r="G10" s="20">
        <f>G19</f>
        <v>9.0299999999999994</v>
      </c>
    </row>
    <row r="11" spans="1:10" x14ac:dyDescent="0.25">
      <c r="B11" t="s">
        <v>30</v>
      </c>
      <c r="F11" s="25">
        <v>0.97</v>
      </c>
      <c r="G11" s="20">
        <f>G23</f>
        <v>1.2609999999999999</v>
      </c>
    </row>
    <row r="12" spans="1:10" x14ac:dyDescent="0.25">
      <c r="B12" t="s">
        <v>31</v>
      </c>
      <c r="F12" s="25">
        <v>13.4</v>
      </c>
      <c r="G12" s="26">
        <f>G24</f>
        <v>17.790699999999998</v>
      </c>
      <c r="H12" s="7"/>
    </row>
    <row r="13" spans="1:10" x14ac:dyDescent="0.25">
      <c r="F13" s="7"/>
      <c r="G13" s="7"/>
      <c r="H13" s="7"/>
    </row>
    <row r="14" spans="1:10" x14ac:dyDescent="0.25">
      <c r="B14" s="11" t="s">
        <v>56</v>
      </c>
      <c r="C14" s="21" t="s">
        <v>57</v>
      </c>
      <c r="D14" s="27" t="s">
        <v>58</v>
      </c>
      <c r="E14" s="27" t="s">
        <v>59</v>
      </c>
      <c r="F14" s="27" t="s">
        <v>64</v>
      </c>
      <c r="G14" s="27" t="s">
        <v>63</v>
      </c>
      <c r="H14" s="27" t="s">
        <v>62</v>
      </c>
      <c r="I14" s="19"/>
      <c r="J14" s="19"/>
    </row>
    <row r="15" spans="1:10" ht="25.5" customHeight="1" x14ac:dyDescent="0.25">
      <c r="C15" s="18"/>
      <c r="D15" s="20"/>
      <c r="E15" s="27" t="s">
        <v>43</v>
      </c>
      <c r="F15" s="27" t="s">
        <v>44</v>
      </c>
      <c r="G15" s="27" t="s">
        <v>46</v>
      </c>
      <c r="H15" s="27" t="s">
        <v>52</v>
      </c>
      <c r="I15" s="19"/>
      <c r="J15" s="19"/>
    </row>
    <row r="16" spans="1:10" x14ac:dyDescent="0.25">
      <c r="A16" s="10">
        <v>1</v>
      </c>
      <c r="B16" t="s">
        <v>1</v>
      </c>
      <c r="C16" s="18" t="s">
        <v>35</v>
      </c>
      <c r="D16" s="20" t="s">
        <v>37</v>
      </c>
      <c r="E16" s="28">
        <v>1.2</v>
      </c>
      <c r="F16" s="20">
        <f>$F$9*H16</f>
        <v>1.923</v>
      </c>
      <c r="G16" s="20">
        <f>E16*F16</f>
        <v>2.3075999999999999</v>
      </c>
      <c r="H16" s="28">
        <v>0.3</v>
      </c>
      <c r="I16" s="20" t="s">
        <v>0</v>
      </c>
      <c r="J16" s="19"/>
    </row>
    <row r="17" spans="1:10" x14ac:dyDescent="0.25">
      <c r="A17" s="10">
        <v>2</v>
      </c>
      <c r="B17" t="s">
        <v>3</v>
      </c>
      <c r="C17" s="18" t="s">
        <v>35</v>
      </c>
      <c r="D17" s="20" t="s">
        <v>38</v>
      </c>
      <c r="E17" s="28">
        <v>1</v>
      </c>
      <c r="F17" s="20">
        <f t="shared" ref="F17:F22" si="0">$F$9*H17</f>
        <v>0.64100000000000001</v>
      </c>
      <c r="G17" s="20">
        <f t="shared" ref="G17:G23" si="1">E17*F17</f>
        <v>0.64100000000000001</v>
      </c>
      <c r="H17" s="28">
        <v>0.1</v>
      </c>
      <c r="I17" s="20" t="s">
        <v>21</v>
      </c>
      <c r="J17" s="19"/>
    </row>
    <row r="18" spans="1:10" x14ac:dyDescent="0.25">
      <c r="A18" s="10">
        <v>3</v>
      </c>
      <c r="B18" t="s">
        <v>4</v>
      </c>
      <c r="C18" s="18" t="s">
        <v>35</v>
      </c>
      <c r="D18" s="20" t="s">
        <v>39</v>
      </c>
      <c r="E18" s="28">
        <v>1.2</v>
      </c>
      <c r="F18" s="20">
        <f t="shared" si="0"/>
        <v>0.64100000000000001</v>
      </c>
      <c r="G18" s="20">
        <f t="shared" si="1"/>
        <v>0.76919999999999999</v>
      </c>
      <c r="H18" s="28">
        <v>0.1</v>
      </c>
      <c r="I18" s="20" t="s">
        <v>0</v>
      </c>
      <c r="J18" s="19"/>
    </row>
    <row r="19" spans="1:10" x14ac:dyDescent="0.25">
      <c r="A19" s="10">
        <v>4</v>
      </c>
      <c r="B19" s="13" t="s">
        <v>6</v>
      </c>
      <c r="C19" s="29" t="s">
        <v>36</v>
      </c>
      <c r="D19" s="30" t="s">
        <v>40</v>
      </c>
      <c r="E19" s="28">
        <v>1.5</v>
      </c>
      <c r="F19" s="30">
        <f>F10</f>
        <v>6.02</v>
      </c>
      <c r="G19" s="20">
        <f t="shared" si="1"/>
        <v>9.0299999999999994</v>
      </c>
      <c r="H19" s="28"/>
      <c r="I19" s="30"/>
      <c r="J19" s="19"/>
    </row>
    <row r="20" spans="1:10" x14ac:dyDescent="0.25">
      <c r="A20" s="10">
        <v>5</v>
      </c>
      <c r="B20" t="s">
        <v>9</v>
      </c>
      <c r="C20" s="18" t="s">
        <v>35</v>
      </c>
      <c r="D20" s="20" t="s">
        <v>41</v>
      </c>
      <c r="E20" s="28">
        <v>1</v>
      </c>
      <c r="F20" s="20">
        <f t="shared" si="0"/>
        <v>1.282</v>
      </c>
      <c r="G20" s="20">
        <f t="shared" si="1"/>
        <v>1.282</v>
      </c>
      <c r="H20" s="28">
        <v>0.2</v>
      </c>
      <c r="I20" s="20" t="s">
        <v>22</v>
      </c>
      <c r="J20" s="19"/>
    </row>
    <row r="21" spans="1:10" x14ac:dyDescent="0.25">
      <c r="A21" s="10">
        <v>6</v>
      </c>
      <c r="B21" t="s">
        <v>11</v>
      </c>
      <c r="C21" s="18" t="s">
        <v>35</v>
      </c>
      <c r="D21" s="20" t="s">
        <v>42</v>
      </c>
      <c r="E21" s="28">
        <v>1.5</v>
      </c>
      <c r="F21" s="20">
        <f t="shared" si="0"/>
        <v>1.282</v>
      </c>
      <c r="G21" s="20">
        <f t="shared" si="1"/>
        <v>1.923</v>
      </c>
      <c r="H21" s="28">
        <v>0.2</v>
      </c>
      <c r="I21" s="20" t="s">
        <v>22</v>
      </c>
      <c r="J21" s="19"/>
    </row>
    <row r="22" spans="1:10" x14ac:dyDescent="0.25">
      <c r="A22" s="10">
        <v>7</v>
      </c>
      <c r="B22" t="s">
        <v>12</v>
      </c>
      <c r="C22" s="18" t="s">
        <v>35</v>
      </c>
      <c r="D22" s="20" t="s">
        <v>41</v>
      </c>
      <c r="E22" s="28">
        <v>0.9</v>
      </c>
      <c r="F22" s="20">
        <f t="shared" si="0"/>
        <v>0.64100000000000001</v>
      </c>
      <c r="G22" s="20">
        <f t="shared" si="1"/>
        <v>0.57690000000000008</v>
      </c>
      <c r="H22" s="28">
        <v>0.1</v>
      </c>
      <c r="I22" s="19"/>
      <c r="J22" s="19">
        <v>2021</v>
      </c>
    </row>
    <row r="23" spans="1:10" x14ac:dyDescent="0.25">
      <c r="B23" t="s">
        <v>49</v>
      </c>
      <c r="C23" s="18" t="s">
        <v>50</v>
      </c>
      <c r="D23" s="20" t="s">
        <v>51</v>
      </c>
      <c r="E23" s="28">
        <v>1.3</v>
      </c>
      <c r="F23" s="20">
        <f>F11</f>
        <v>0.97</v>
      </c>
      <c r="G23" s="20">
        <f t="shared" si="1"/>
        <v>1.2609999999999999</v>
      </c>
      <c r="H23" s="28" t="s">
        <v>15</v>
      </c>
      <c r="I23" s="19"/>
      <c r="J23" s="19"/>
    </row>
    <row r="24" spans="1:10" ht="30.75" customHeight="1" x14ac:dyDescent="0.25">
      <c r="B24" s="17" t="s">
        <v>45</v>
      </c>
      <c r="C24" s="18"/>
      <c r="D24" s="20"/>
      <c r="E24" s="31" t="s">
        <v>103</v>
      </c>
      <c r="F24" s="20"/>
      <c r="G24" s="26">
        <f>SUM(G16:G23)</f>
        <v>17.790699999999998</v>
      </c>
      <c r="H24" s="31" t="s">
        <v>103</v>
      </c>
      <c r="I24" s="20" t="s">
        <v>47</v>
      </c>
      <c r="J24" s="32">
        <v>32.409999999999997</v>
      </c>
    </row>
    <row r="27" spans="1:10" x14ac:dyDescent="0.25">
      <c r="B27" t="s">
        <v>69</v>
      </c>
    </row>
    <row r="28" spans="1:10" x14ac:dyDescent="0.25">
      <c r="B28" t="s">
        <v>70</v>
      </c>
    </row>
    <row r="29" spans="1:10" x14ac:dyDescent="0.25">
      <c r="B29" t="s">
        <v>53</v>
      </c>
    </row>
    <row r="30" spans="1:10" x14ac:dyDescent="0.25">
      <c r="A30" s="10" t="s">
        <v>60</v>
      </c>
      <c r="B30" t="s">
        <v>71</v>
      </c>
    </row>
    <row r="31" spans="1:10" x14ac:dyDescent="0.25">
      <c r="A31" s="10" t="s">
        <v>60</v>
      </c>
      <c r="B31" t="s">
        <v>72</v>
      </c>
    </row>
    <row r="32" spans="1:10" x14ac:dyDescent="0.25">
      <c r="A32" s="10" t="s">
        <v>60</v>
      </c>
      <c r="B32" t="s">
        <v>73</v>
      </c>
    </row>
    <row r="33" spans="1:10" x14ac:dyDescent="0.25">
      <c r="A33" s="10" t="s">
        <v>61</v>
      </c>
      <c r="B33" t="s">
        <v>92</v>
      </c>
    </row>
    <row r="34" spans="1:10" x14ac:dyDescent="0.25">
      <c r="A34" s="10" t="s">
        <v>65</v>
      </c>
      <c r="B34" t="s">
        <v>54</v>
      </c>
    </row>
    <row r="35" spans="1:10" x14ac:dyDescent="0.25">
      <c r="A35" s="10" t="s">
        <v>66</v>
      </c>
      <c r="B35" t="s">
        <v>74</v>
      </c>
    </row>
    <row r="37" spans="1:10" x14ac:dyDescent="0.25">
      <c r="A37" s="10" t="s">
        <v>55</v>
      </c>
      <c r="B37" t="s">
        <v>76</v>
      </c>
    </row>
    <row r="38" spans="1:10" s="10" customFormat="1" x14ac:dyDescent="0.25">
      <c r="B38" t="s">
        <v>33</v>
      </c>
      <c r="D38" s="3"/>
      <c r="E38" s="3"/>
      <c r="F38" s="3"/>
      <c r="G38" s="3"/>
      <c r="H38" s="3"/>
      <c r="I38"/>
      <c r="J38"/>
    </row>
    <row r="39" spans="1:10" s="10" customFormat="1" x14ac:dyDescent="0.25">
      <c r="B39" t="s">
        <v>34</v>
      </c>
      <c r="D39" s="3"/>
      <c r="E39" s="3"/>
      <c r="F39" s="3"/>
      <c r="G39" s="3"/>
      <c r="H39" s="3"/>
      <c r="I39"/>
      <c r="J3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6" zoomScale="133" zoomScaleNormal="133" workbookViewId="0">
      <selection activeCell="A13" sqref="A13"/>
    </sheetView>
  </sheetViews>
  <sheetFormatPr defaultRowHeight="15" x14ac:dyDescent="0.25"/>
  <cols>
    <col min="1" max="1" width="5.42578125" style="10" customWidth="1"/>
    <col min="2" max="2" width="10" style="10" customWidth="1"/>
    <col min="3" max="3" width="17.140625" style="3" customWidth="1"/>
    <col min="4" max="4" width="9" style="10" customWidth="1"/>
    <col min="5" max="5" width="13.28515625" style="40" customWidth="1"/>
    <col min="6" max="6" width="22.5703125" style="3" customWidth="1"/>
    <col min="7" max="7" width="11.28515625" style="3" customWidth="1"/>
    <col min="8" max="8" width="25.7109375" style="3" customWidth="1"/>
    <col min="9" max="9" width="21.5703125" style="3" customWidth="1"/>
    <col min="10" max="10" width="18.42578125" style="3" customWidth="1"/>
    <col min="11" max="11" width="26" customWidth="1"/>
  </cols>
  <sheetData>
    <row r="1" spans="1:7" ht="75" x14ac:dyDescent="0.25">
      <c r="C1" s="7" t="s">
        <v>67</v>
      </c>
      <c r="D1" s="11"/>
      <c r="E1" s="8"/>
    </row>
    <row r="2" spans="1:7" ht="26.25" x14ac:dyDescent="0.25">
      <c r="A2" s="34"/>
      <c r="B2" s="34" t="s">
        <v>104</v>
      </c>
      <c r="C2" s="37" t="s">
        <v>105</v>
      </c>
      <c r="D2" s="35" t="s">
        <v>77</v>
      </c>
      <c r="E2" s="38" t="s">
        <v>84</v>
      </c>
      <c r="F2" s="36"/>
      <c r="G2" s="36"/>
    </row>
    <row r="3" spans="1:7" x14ac:dyDescent="0.25">
      <c r="A3" s="34">
        <v>1</v>
      </c>
      <c r="B3" s="34" t="s">
        <v>35</v>
      </c>
      <c r="C3" s="36" t="s">
        <v>1</v>
      </c>
      <c r="D3" s="34">
        <v>1.2</v>
      </c>
      <c r="E3" s="39" t="s">
        <v>78</v>
      </c>
      <c r="F3" s="36" t="s">
        <v>2</v>
      </c>
      <c r="G3" s="36"/>
    </row>
    <row r="4" spans="1:7" x14ac:dyDescent="0.25">
      <c r="A4" s="34">
        <v>2</v>
      </c>
      <c r="B4" s="34" t="s">
        <v>35</v>
      </c>
      <c r="C4" s="36" t="s">
        <v>3</v>
      </c>
      <c r="D4" s="34">
        <v>1</v>
      </c>
      <c r="E4" s="39" t="s">
        <v>79</v>
      </c>
      <c r="F4" s="36" t="s">
        <v>2</v>
      </c>
      <c r="G4" s="36"/>
    </row>
    <row r="5" spans="1:7" ht="45" customHeight="1" x14ac:dyDescent="0.25">
      <c r="A5" s="34">
        <v>3</v>
      </c>
      <c r="B5" s="34" t="s">
        <v>35</v>
      </c>
      <c r="C5" s="36" t="s">
        <v>4</v>
      </c>
      <c r="D5" s="34"/>
      <c r="E5" s="39"/>
      <c r="F5" s="36" t="s">
        <v>5</v>
      </c>
      <c r="G5" s="36" t="s">
        <v>8</v>
      </c>
    </row>
    <row r="6" spans="1:7" ht="26.25" x14ac:dyDescent="0.25">
      <c r="A6" s="34">
        <v>4</v>
      </c>
      <c r="B6" s="34" t="s">
        <v>36</v>
      </c>
      <c r="C6" s="36" t="s">
        <v>6</v>
      </c>
      <c r="D6" s="34">
        <v>1.5</v>
      </c>
      <c r="E6" s="39" t="s">
        <v>80</v>
      </c>
      <c r="F6" s="36" t="s">
        <v>7</v>
      </c>
      <c r="G6" s="36" t="s">
        <v>8</v>
      </c>
    </row>
    <row r="7" spans="1:7" ht="39" x14ac:dyDescent="0.25">
      <c r="A7" s="34">
        <v>5</v>
      </c>
      <c r="B7" s="34" t="s">
        <v>35</v>
      </c>
      <c r="C7" s="36" t="s">
        <v>9</v>
      </c>
      <c r="D7" s="34">
        <v>0.8</v>
      </c>
      <c r="E7" s="39" t="s">
        <v>81</v>
      </c>
      <c r="F7" s="36" t="s">
        <v>7</v>
      </c>
      <c r="G7" s="36" t="s">
        <v>10</v>
      </c>
    </row>
    <row r="8" spans="1:7" ht="26.25" x14ac:dyDescent="0.25">
      <c r="A8" s="34">
        <v>6</v>
      </c>
      <c r="B8" s="34" t="s">
        <v>35</v>
      </c>
      <c r="C8" s="36" t="s">
        <v>11</v>
      </c>
      <c r="D8" s="34">
        <v>1.3</v>
      </c>
      <c r="E8" s="39" t="s">
        <v>82</v>
      </c>
      <c r="F8" s="36" t="s">
        <v>7</v>
      </c>
      <c r="G8" s="36" t="s">
        <v>8</v>
      </c>
    </row>
    <row r="9" spans="1:7" ht="41.25" customHeight="1" x14ac:dyDescent="0.25">
      <c r="A9" s="34">
        <v>7</v>
      </c>
      <c r="B9" s="34" t="s">
        <v>35</v>
      </c>
      <c r="C9" s="36" t="s">
        <v>12</v>
      </c>
      <c r="D9" s="34">
        <v>0.9</v>
      </c>
      <c r="E9" s="39" t="s">
        <v>83</v>
      </c>
      <c r="F9" s="36" t="s">
        <v>7</v>
      </c>
      <c r="G9" s="36" t="s">
        <v>10</v>
      </c>
    </row>
    <row r="11" spans="1:7" x14ac:dyDescent="0.25">
      <c r="A11" s="22" t="s">
        <v>13</v>
      </c>
    </row>
    <row r="13" spans="1:7" x14ac:dyDescent="0.25">
      <c r="A13" s="16" t="s">
        <v>85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F1" zoomScale="133" zoomScaleNormal="133" workbookViewId="0">
      <selection activeCell="I1" sqref="A1:I41"/>
    </sheetView>
  </sheetViews>
  <sheetFormatPr defaultRowHeight="15" x14ac:dyDescent="0.25"/>
  <cols>
    <col min="1" max="1" width="7.42578125" style="10" customWidth="1"/>
    <col min="2" max="2" width="34.28515625" customWidth="1"/>
    <col min="3" max="3" width="13.140625" style="10" customWidth="1"/>
    <col min="4" max="4" width="22.28515625" style="3" customWidth="1"/>
    <col min="5" max="5" width="25.85546875" style="3" customWidth="1"/>
    <col min="6" max="6" width="16.5703125" style="3" customWidth="1"/>
    <col min="7" max="7" width="13.7109375" style="3" customWidth="1"/>
    <col min="8" max="8" width="26" style="3" customWidth="1"/>
    <col min="9" max="9" width="25.140625" customWidth="1"/>
    <col min="10" max="10" width="9.42578125" customWidth="1"/>
  </cols>
  <sheetData>
    <row r="1" spans="1:9" x14ac:dyDescent="0.25">
      <c r="A1" s="18"/>
      <c r="B1" s="41" t="s">
        <v>67</v>
      </c>
      <c r="C1" s="21"/>
      <c r="D1" s="20"/>
      <c r="E1" s="20"/>
      <c r="F1" s="20"/>
      <c r="G1" s="20"/>
      <c r="H1" s="20"/>
      <c r="I1" s="19"/>
    </row>
    <row r="2" spans="1:9" x14ac:dyDescent="0.25">
      <c r="A2" s="18"/>
      <c r="B2" s="41" t="s">
        <v>86</v>
      </c>
      <c r="C2" s="21"/>
      <c r="D2" s="20"/>
      <c r="E2" s="20"/>
      <c r="F2" s="20"/>
      <c r="G2" s="20"/>
      <c r="H2" s="20"/>
      <c r="I2" s="19"/>
    </row>
    <row r="3" spans="1:9" ht="30" x14ac:dyDescent="0.25">
      <c r="A3" s="18"/>
      <c r="B3" s="41" t="s">
        <v>16</v>
      </c>
      <c r="C3" s="18"/>
      <c r="D3" s="27" t="s">
        <v>48</v>
      </c>
      <c r="E3" s="27" t="s">
        <v>19</v>
      </c>
      <c r="F3" s="27" t="s">
        <v>20</v>
      </c>
      <c r="G3" s="27" t="s">
        <v>48</v>
      </c>
      <c r="H3" s="27"/>
      <c r="I3" s="27" t="s">
        <v>20</v>
      </c>
    </row>
    <row r="4" spans="1:9" x14ac:dyDescent="0.25">
      <c r="A4" s="18"/>
      <c r="B4" s="19"/>
      <c r="C4" s="18"/>
      <c r="D4" s="33"/>
      <c r="E4" s="33"/>
      <c r="F4" s="33"/>
      <c r="G4" s="33"/>
      <c r="H4" s="20"/>
      <c r="I4" s="20" t="s">
        <v>15</v>
      </c>
    </row>
    <row r="5" spans="1:9" x14ac:dyDescent="0.25">
      <c r="A5" s="18"/>
      <c r="B5" s="19"/>
      <c r="C5" s="18"/>
      <c r="D5" s="20"/>
      <c r="E5" s="20"/>
      <c r="F5" s="20"/>
      <c r="G5" s="20"/>
      <c r="H5" s="20"/>
      <c r="I5" s="19"/>
    </row>
    <row r="6" spans="1:9" x14ac:dyDescent="0.25">
      <c r="A6" s="18"/>
      <c r="B6" s="19" t="s">
        <v>26</v>
      </c>
      <c r="C6" s="18"/>
      <c r="D6" s="20"/>
      <c r="E6" s="20"/>
      <c r="F6" s="42"/>
      <c r="G6" s="24">
        <f>G12*J24</f>
        <v>0</v>
      </c>
      <c r="H6" s="24"/>
      <c r="I6" s="19"/>
    </row>
    <row r="7" spans="1:9" x14ac:dyDescent="0.25">
      <c r="A7" s="18"/>
      <c r="B7" s="19" t="s">
        <v>27</v>
      </c>
      <c r="C7" s="18"/>
      <c r="D7" s="20"/>
      <c r="E7" s="20"/>
      <c r="F7" s="42"/>
      <c r="G7" s="24">
        <f>0.8*G6</f>
        <v>0</v>
      </c>
      <c r="H7" s="24"/>
      <c r="I7" s="19"/>
    </row>
    <row r="8" spans="1:9" x14ac:dyDescent="0.25">
      <c r="A8" s="18"/>
      <c r="B8" s="19" t="s">
        <v>28</v>
      </c>
      <c r="C8" s="18"/>
      <c r="D8" s="20"/>
      <c r="E8" s="20"/>
      <c r="F8" s="42"/>
      <c r="G8" s="24"/>
      <c r="H8" s="24"/>
      <c r="I8" s="19"/>
    </row>
    <row r="9" spans="1:9" x14ac:dyDescent="0.25">
      <c r="A9" s="18"/>
      <c r="B9" s="41" t="s">
        <v>29</v>
      </c>
      <c r="C9" s="21"/>
      <c r="D9" s="20"/>
      <c r="E9" s="20"/>
      <c r="F9" s="33"/>
      <c r="G9" s="20">
        <f>G16+G17+G18+G20+G21+G22</f>
        <v>0</v>
      </c>
      <c r="H9" s="20"/>
      <c r="I9" s="19"/>
    </row>
    <row r="10" spans="1:9" x14ac:dyDescent="0.25">
      <c r="A10" s="18"/>
      <c r="B10" s="41" t="s">
        <v>75</v>
      </c>
      <c r="C10" s="21"/>
      <c r="D10" s="20"/>
      <c r="E10" s="20"/>
      <c r="F10" s="33"/>
      <c r="G10" s="20">
        <f>G19</f>
        <v>0</v>
      </c>
      <c r="H10" s="20"/>
      <c r="I10" s="19"/>
    </row>
    <row r="11" spans="1:9" x14ac:dyDescent="0.25">
      <c r="A11" s="18"/>
      <c r="B11" s="19" t="s">
        <v>30</v>
      </c>
      <c r="C11" s="18"/>
      <c r="D11" s="20"/>
      <c r="E11" s="20"/>
      <c r="F11" s="33"/>
      <c r="G11" s="20">
        <f>G23</f>
        <v>0</v>
      </c>
      <c r="H11" s="20"/>
      <c r="I11" s="19"/>
    </row>
    <row r="12" spans="1:9" x14ac:dyDescent="0.25">
      <c r="A12" s="18"/>
      <c r="B12" s="19" t="s">
        <v>31</v>
      </c>
      <c r="C12" s="18"/>
      <c r="D12" s="20"/>
      <c r="E12" s="20"/>
      <c r="F12" s="43"/>
      <c r="G12" s="26">
        <f>G24</f>
        <v>0</v>
      </c>
      <c r="H12" s="26"/>
      <c r="I12" s="19"/>
    </row>
    <row r="13" spans="1:9" x14ac:dyDescent="0.25">
      <c r="A13" s="18"/>
      <c r="B13" s="19"/>
      <c r="C13" s="18"/>
      <c r="D13" s="20"/>
      <c r="E13" s="20"/>
      <c r="F13" s="26"/>
      <c r="G13" s="26"/>
      <c r="H13" s="26"/>
      <c r="I13" s="19"/>
    </row>
    <row r="14" spans="1:9" x14ac:dyDescent="0.25">
      <c r="A14" s="18"/>
      <c r="B14" s="21" t="s">
        <v>56</v>
      </c>
      <c r="C14" s="21" t="s">
        <v>57</v>
      </c>
      <c r="D14" s="27" t="s">
        <v>58</v>
      </c>
      <c r="E14" s="27" t="s">
        <v>59</v>
      </c>
      <c r="F14" s="27" t="s">
        <v>64</v>
      </c>
      <c r="G14" s="27" t="s">
        <v>63</v>
      </c>
      <c r="H14" s="27" t="s">
        <v>62</v>
      </c>
      <c r="I14" s="27" t="s">
        <v>94</v>
      </c>
    </row>
    <row r="15" spans="1:9" ht="40.5" customHeight="1" x14ac:dyDescent="0.25">
      <c r="A15" s="18"/>
      <c r="B15" s="19"/>
      <c r="C15" s="18"/>
      <c r="D15" s="20"/>
      <c r="E15" s="27" t="s">
        <v>87</v>
      </c>
      <c r="F15" s="27" t="s">
        <v>44</v>
      </c>
      <c r="G15" s="27" t="s">
        <v>46</v>
      </c>
      <c r="H15" s="27" t="s">
        <v>89</v>
      </c>
      <c r="I15" s="27" t="s">
        <v>95</v>
      </c>
    </row>
    <row r="16" spans="1:9" x14ac:dyDescent="0.25">
      <c r="A16" s="18">
        <v>1</v>
      </c>
      <c r="B16" s="19" t="s">
        <v>1</v>
      </c>
      <c r="C16" s="18" t="s">
        <v>35</v>
      </c>
      <c r="D16" s="20" t="s">
        <v>37</v>
      </c>
      <c r="E16" s="33">
        <v>1</v>
      </c>
      <c r="F16" s="20">
        <f>$F$9*H16</f>
        <v>0</v>
      </c>
      <c r="G16" s="20">
        <f>E16*F16</f>
        <v>0</v>
      </c>
      <c r="H16" s="33">
        <v>0.3</v>
      </c>
      <c r="I16" s="20" t="s">
        <v>96</v>
      </c>
    </row>
    <row r="17" spans="1:10" x14ac:dyDescent="0.25">
      <c r="A17" s="18">
        <v>2</v>
      </c>
      <c r="B17" s="19" t="s">
        <v>3</v>
      </c>
      <c r="C17" s="18" t="s">
        <v>35</v>
      </c>
      <c r="D17" s="20" t="s">
        <v>38</v>
      </c>
      <c r="E17" s="33">
        <v>1</v>
      </c>
      <c r="F17" s="20">
        <f t="shared" ref="F17:F22" si="0">$F$9*H17</f>
        <v>0</v>
      </c>
      <c r="G17" s="20">
        <f t="shared" ref="G17:G23" si="1">E17*F17</f>
        <v>0</v>
      </c>
      <c r="H17" s="33">
        <v>0.1</v>
      </c>
      <c r="I17" s="20" t="s">
        <v>97</v>
      </c>
    </row>
    <row r="18" spans="1:10" x14ac:dyDescent="0.25">
      <c r="A18" s="18">
        <v>3</v>
      </c>
      <c r="B18" s="19" t="s">
        <v>4</v>
      </c>
      <c r="C18" s="18" t="s">
        <v>35</v>
      </c>
      <c r="D18" s="20" t="s">
        <v>39</v>
      </c>
      <c r="E18" s="33">
        <v>1</v>
      </c>
      <c r="F18" s="20">
        <f t="shared" si="0"/>
        <v>0</v>
      </c>
      <c r="G18" s="20">
        <f t="shared" si="1"/>
        <v>0</v>
      </c>
      <c r="H18" s="33">
        <v>0.1</v>
      </c>
      <c r="I18" s="20" t="s">
        <v>96</v>
      </c>
    </row>
    <row r="19" spans="1:10" x14ac:dyDescent="0.25">
      <c r="A19" s="18">
        <v>4</v>
      </c>
      <c r="B19" s="44" t="s">
        <v>6</v>
      </c>
      <c r="C19" s="29" t="s">
        <v>36</v>
      </c>
      <c r="D19" s="30" t="s">
        <v>40</v>
      </c>
      <c r="E19" s="33">
        <v>1</v>
      </c>
      <c r="F19" s="30">
        <f>F10</f>
        <v>0</v>
      </c>
      <c r="G19" s="20">
        <f t="shared" si="1"/>
        <v>0</v>
      </c>
      <c r="H19" s="33"/>
      <c r="I19" s="30" t="s">
        <v>98</v>
      </c>
    </row>
    <row r="20" spans="1:10" x14ac:dyDescent="0.25">
      <c r="A20" s="18">
        <v>5</v>
      </c>
      <c r="B20" s="19" t="s">
        <v>9</v>
      </c>
      <c r="C20" s="18" t="s">
        <v>35</v>
      </c>
      <c r="D20" s="20" t="s">
        <v>41</v>
      </c>
      <c r="E20" s="33">
        <v>1</v>
      </c>
      <c r="F20" s="20">
        <f t="shared" si="0"/>
        <v>0</v>
      </c>
      <c r="G20" s="20">
        <f t="shared" si="1"/>
        <v>0</v>
      </c>
      <c r="H20" s="33">
        <v>0.2</v>
      </c>
      <c r="I20" s="20" t="s">
        <v>8</v>
      </c>
    </row>
    <row r="21" spans="1:10" x14ac:dyDescent="0.25">
      <c r="A21" s="18">
        <v>6</v>
      </c>
      <c r="B21" s="19" t="s">
        <v>11</v>
      </c>
      <c r="C21" s="18" t="s">
        <v>35</v>
      </c>
      <c r="D21" s="20" t="s">
        <v>42</v>
      </c>
      <c r="E21" s="33">
        <v>1</v>
      </c>
      <c r="F21" s="20">
        <f t="shared" si="0"/>
        <v>0</v>
      </c>
      <c r="G21" s="20">
        <f t="shared" si="1"/>
        <v>0</v>
      </c>
      <c r="H21" s="33">
        <v>0.2</v>
      </c>
      <c r="I21" s="20" t="s">
        <v>8</v>
      </c>
    </row>
    <row r="22" spans="1:10" x14ac:dyDescent="0.25">
      <c r="A22" s="18">
        <v>7</v>
      </c>
      <c r="B22" s="19" t="s">
        <v>12</v>
      </c>
      <c r="C22" s="18" t="s">
        <v>35</v>
      </c>
      <c r="D22" s="20" t="s">
        <v>41</v>
      </c>
      <c r="E22" s="33">
        <v>1</v>
      </c>
      <c r="F22" s="20">
        <f t="shared" si="0"/>
        <v>0</v>
      </c>
      <c r="G22" s="20">
        <f t="shared" si="1"/>
        <v>0</v>
      </c>
      <c r="H22" s="33">
        <v>0.1</v>
      </c>
      <c r="I22" s="20" t="s">
        <v>8</v>
      </c>
    </row>
    <row r="23" spans="1:10" x14ac:dyDescent="0.25">
      <c r="A23" s="18"/>
      <c r="B23" s="19" t="s">
        <v>49</v>
      </c>
      <c r="C23" s="18" t="s">
        <v>50</v>
      </c>
      <c r="D23" s="20" t="s">
        <v>51</v>
      </c>
      <c r="E23" s="33">
        <v>1</v>
      </c>
      <c r="F23" s="20">
        <f>F11</f>
        <v>0</v>
      </c>
      <c r="G23" s="20">
        <f t="shared" si="1"/>
        <v>0</v>
      </c>
      <c r="H23" s="20" t="s">
        <v>88</v>
      </c>
      <c r="I23" s="19"/>
      <c r="J23" s="2">
        <v>2021</v>
      </c>
    </row>
    <row r="24" spans="1:10" ht="37.5" customHeight="1" x14ac:dyDescent="0.25">
      <c r="A24" s="18"/>
      <c r="B24" s="45" t="s">
        <v>45</v>
      </c>
      <c r="C24" s="18"/>
      <c r="D24" s="20"/>
      <c r="E24" s="31" t="s">
        <v>103</v>
      </c>
      <c r="F24" s="20"/>
      <c r="G24" s="26">
        <f>SUM(G16:G23)</f>
        <v>0</v>
      </c>
      <c r="H24" s="31" t="s">
        <v>103</v>
      </c>
      <c r="I24" s="20" t="s">
        <v>47</v>
      </c>
      <c r="J24" s="4">
        <v>32.409999999999997</v>
      </c>
    </row>
    <row r="25" spans="1:10" x14ac:dyDescent="0.25">
      <c r="A25" s="18"/>
      <c r="B25" s="19"/>
      <c r="C25" s="18"/>
      <c r="D25" s="20"/>
      <c r="E25" s="20"/>
      <c r="F25" s="20"/>
      <c r="G25" s="20"/>
      <c r="H25" s="20"/>
      <c r="I25" s="19"/>
    </row>
    <row r="26" spans="1:10" x14ac:dyDescent="0.25">
      <c r="A26" s="18"/>
      <c r="B26" s="19"/>
      <c r="C26" s="18"/>
      <c r="D26" s="20"/>
      <c r="E26" s="20"/>
      <c r="F26" s="20"/>
      <c r="G26" s="20"/>
      <c r="H26" s="20"/>
      <c r="I26" s="19"/>
    </row>
    <row r="27" spans="1:10" x14ac:dyDescent="0.25">
      <c r="A27" s="18"/>
      <c r="B27" s="19" t="s">
        <v>69</v>
      </c>
      <c r="C27" s="18"/>
      <c r="D27" s="20"/>
      <c r="E27" s="20"/>
      <c r="F27" s="20"/>
      <c r="G27" s="20"/>
      <c r="H27" s="20"/>
      <c r="I27" s="19"/>
    </row>
    <row r="28" spans="1:10" x14ac:dyDescent="0.25">
      <c r="A28" s="18"/>
      <c r="B28" s="19" t="s">
        <v>70</v>
      </c>
      <c r="C28" s="18"/>
      <c r="D28" s="20"/>
      <c r="E28" s="20"/>
      <c r="F28" s="20"/>
      <c r="G28" s="20"/>
      <c r="H28" s="20"/>
      <c r="I28" s="19"/>
    </row>
    <row r="29" spans="1:10" x14ac:dyDescent="0.25">
      <c r="A29" s="18"/>
      <c r="B29" s="19" t="s">
        <v>53</v>
      </c>
      <c r="C29" s="18"/>
      <c r="D29" s="20"/>
      <c r="E29" s="20"/>
      <c r="F29" s="20"/>
      <c r="G29" s="20"/>
      <c r="H29" s="20"/>
      <c r="I29" s="19"/>
    </row>
    <row r="30" spans="1:10" x14ac:dyDescent="0.25">
      <c r="A30" s="18" t="s">
        <v>60</v>
      </c>
      <c r="B30" s="19" t="s">
        <v>90</v>
      </c>
      <c r="C30" s="18"/>
      <c r="D30" s="20"/>
      <c r="E30" s="20"/>
      <c r="F30" s="20"/>
      <c r="G30" s="20"/>
      <c r="H30" s="20"/>
      <c r="I30" s="19"/>
    </row>
    <row r="31" spans="1:10" x14ac:dyDescent="0.25">
      <c r="A31" s="18" t="s">
        <v>60</v>
      </c>
      <c r="B31" s="19" t="s">
        <v>72</v>
      </c>
      <c r="C31" s="18"/>
      <c r="D31" s="20"/>
      <c r="E31" s="20"/>
      <c r="F31" s="20"/>
      <c r="G31" s="20"/>
      <c r="H31" s="20"/>
      <c r="I31" s="19"/>
    </row>
    <row r="32" spans="1:10" x14ac:dyDescent="0.25">
      <c r="A32" s="18" t="s">
        <v>60</v>
      </c>
      <c r="B32" s="19" t="s">
        <v>91</v>
      </c>
      <c r="C32" s="18"/>
      <c r="D32" s="20"/>
      <c r="E32" s="20"/>
      <c r="F32" s="20"/>
      <c r="G32" s="20"/>
      <c r="H32" s="20"/>
      <c r="I32" s="19"/>
    </row>
    <row r="33" spans="1:10" x14ac:dyDescent="0.25">
      <c r="A33" s="18" t="s">
        <v>61</v>
      </c>
      <c r="B33" s="19" t="s">
        <v>92</v>
      </c>
      <c r="C33" s="18"/>
      <c r="D33" s="20"/>
      <c r="E33" s="20"/>
      <c r="F33" s="20"/>
      <c r="G33" s="20"/>
      <c r="H33" s="20"/>
      <c r="I33" s="19"/>
    </row>
    <row r="34" spans="1:10" x14ac:dyDescent="0.25">
      <c r="A34" s="18" t="s">
        <v>65</v>
      </c>
      <c r="B34" s="19" t="s">
        <v>54</v>
      </c>
      <c r="C34" s="18"/>
      <c r="D34" s="20"/>
      <c r="E34" s="20"/>
      <c r="F34" s="20"/>
      <c r="G34" s="20"/>
      <c r="H34" s="20"/>
      <c r="I34" s="19"/>
    </row>
    <row r="35" spans="1:10" x14ac:dyDescent="0.25">
      <c r="A35" s="18" t="s">
        <v>66</v>
      </c>
      <c r="B35" s="19" t="s">
        <v>74</v>
      </c>
      <c r="C35" s="18"/>
      <c r="D35" s="20"/>
      <c r="E35" s="20"/>
      <c r="F35" s="20"/>
      <c r="G35" s="20"/>
      <c r="H35" s="20"/>
      <c r="I35" s="19"/>
    </row>
    <row r="36" spans="1:10" x14ac:dyDescent="0.25">
      <c r="A36" s="18"/>
      <c r="B36" s="19"/>
      <c r="C36" s="18"/>
      <c r="D36" s="20"/>
      <c r="E36" s="20"/>
      <c r="F36" s="20"/>
      <c r="G36" s="20"/>
      <c r="H36" s="20"/>
      <c r="I36" s="19"/>
    </row>
    <row r="37" spans="1:10" x14ac:dyDescent="0.25">
      <c r="A37" s="18" t="s">
        <v>55</v>
      </c>
      <c r="B37" s="19" t="s">
        <v>93</v>
      </c>
      <c r="C37" s="18"/>
      <c r="D37" s="20"/>
      <c r="E37" s="20"/>
      <c r="F37" s="20"/>
      <c r="G37" s="20"/>
      <c r="H37" s="20"/>
      <c r="I37" s="19"/>
    </row>
    <row r="38" spans="1:10" s="10" customFormat="1" x14ac:dyDescent="0.25">
      <c r="A38" s="18"/>
      <c r="B38" s="19" t="s">
        <v>33</v>
      </c>
      <c r="C38" s="18"/>
      <c r="D38" s="20"/>
      <c r="E38" s="20"/>
      <c r="F38" s="20"/>
      <c r="G38" s="20"/>
      <c r="H38" s="20"/>
      <c r="I38" s="19"/>
      <c r="J38"/>
    </row>
    <row r="39" spans="1:10" s="10" customFormat="1" x14ac:dyDescent="0.25">
      <c r="A39" s="18"/>
      <c r="B39" s="19" t="s">
        <v>34</v>
      </c>
      <c r="C39" s="18"/>
      <c r="D39" s="20"/>
      <c r="E39" s="20"/>
      <c r="F39" s="20"/>
      <c r="G39" s="20"/>
      <c r="H39" s="20"/>
      <c r="I39" s="19"/>
      <c r="J39"/>
    </row>
    <row r="40" spans="1:10" x14ac:dyDescent="0.25">
      <c r="A40" s="18"/>
      <c r="B40" s="19"/>
      <c r="C40" s="18"/>
      <c r="D40" s="20"/>
      <c r="E40" s="20"/>
      <c r="F40" s="20"/>
      <c r="G40" s="20"/>
      <c r="H40" s="20"/>
      <c r="I40" s="19"/>
    </row>
    <row r="41" spans="1:10" x14ac:dyDescent="0.25">
      <c r="A41" s="18"/>
      <c r="B41" s="19"/>
      <c r="C41" s="18"/>
      <c r="D41" s="20"/>
      <c r="E41" s="20"/>
      <c r="F41" s="20"/>
      <c r="G41" s="20"/>
      <c r="H41" s="20"/>
      <c r="I41" s="1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31" zoomScale="133" zoomScaleNormal="133" workbookViewId="0">
      <selection activeCell="G16" sqref="G16"/>
    </sheetView>
  </sheetViews>
  <sheetFormatPr defaultRowHeight="15" x14ac:dyDescent="0.25"/>
  <cols>
    <col min="1" max="1" width="7.42578125" style="10" customWidth="1"/>
    <col min="2" max="2" width="34.28515625" customWidth="1"/>
    <col min="3" max="3" width="13.140625" style="10" customWidth="1"/>
    <col min="4" max="4" width="30" style="3" customWidth="1"/>
    <col min="5" max="5" width="33.28515625" style="3" customWidth="1"/>
    <col min="6" max="6" width="25.7109375" style="3" customWidth="1"/>
    <col min="7" max="7" width="21.5703125" style="3" customWidth="1"/>
    <col min="8" max="8" width="18.42578125" style="3" customWidth="1"/>
    <col min="9" max="9" width="26" customWidth="1"/>
  </cols>
  <sheetData>
    <row r="1" spans="1:10" x14ac:dyDescent="0.25">
      <c r="B1" s="2" t="s">
        <v>67</v>
      </c>
      <c r="C1" s="11"/>
    </row>
    <row r="3" spans="1:10" ht="30" x14ac:dyDescent="0.25">
      <c r="B3" s="2" t="s">
        <v>16</v>
      </c>
      <c r="D3" s="8" t="s">
        <v>48</v>
      </c>
      <c r="E3" s="8" t="s">
        <v>19</v>
      </c>
      <c r="F3" s="8" t="s">
        <v>20</v>
      </c>
      <c r="G3" s="8" t="s">
        <v>48</v>
      </c>
      <c r="H3" s="8"/>
      <c r="I3" s="8" t="s">
        <v>20</v>
      </c>
    </row>
    <row r="4" spans="1:10" ht="45" x14ac:dyDescent="0.25">
      <c r="D4" s="3" t="s">
        <v>14</v>
      </c>
      <c r="E4" s="3" t="s">
        <v>17</v>
      </c>
      <c r="F4" s="3" t="s">
        <v>18</v>
      </c>
      <c r="G4" s="3" t="s">
        <v>14</v>
      </c>
      <c r="I4" s="3" t="s">
        <v>18</v>
      </c>
    </row>
    <row r="6" spans="1:10" x14ac:dyDescent="0.25">
      <c r="B6" t="s">
        <v>26</v>
      </c>
      <c r="F6" s="9">
        <v>1952.41</v>
      </c>
      <c r="G6" s="9">
        <f>G12*J24</f>
        <v>2448.3685979399997</v>
      </c>
      <c r="H6" s="9"/>
    </row>
    <row r="7" spans="1:10" x14ac:dyDescent="0.25">
      <c r="A7" s="18"/>
      <c r="B7" s="19" t="s">
        <v>27</v>
      </c>
      <c r="C7" s="18"/>
      <c r="D7" s="20"/>
      <c r="E7" s="20"/>
      <c r="F7" s="24">
        <v>1561.93</v>
      </c>
      <c r="G7" s="24">
        <f>0.8*G6</f>
        <v>1958.6948783519999</v>
      </c>
      <c r="H7" s="24"/>
      <c r="I7" s="19"/>
      <c r="J7" s="19"/>
    </row>
    <row r="8" spans="1:10" x14ac:dyDescent="0.25">
      <c r="A8" s="18"/>
      <c r="B8" s="19" t="s">
        <v>28</v>
      </c>
      <c r="C8" s="18"/>
      <c r="D8" s="20"/>
      <c r="E8" s="20"/>
      <c r="F8" s="24">
        <v>1530.69</v>
      </c>
      <c r="G8" s="24"/>
      <c r="H8" s="24"/>
      <c r="I8" s="19"/>
      <c r="J8" s="19"/>
    </row>
    <row r="9" spans="1:10" x14ac:dyDescent="0.25">
      <c r="A9" s="18"/>
      <c r="B9" s="41" t="s">
        <v>29</v>
      </c>
      <c r="C9" s="21"/>
      <c r="D9" s="20"/>
      <c r="E9" s="20"/>
      <c r="F9" s="20">
        <v>33.14</v>
      </c>
      <c r="G9" s="20">
        <f>G16+G17+G18+G20+G21+G22</f>
        <v>38.773800000000001</v>
      </c>
      <c r="H9" s="20"/>
      <c r="I9" s="19"/>
      <c r="J9" s="19"/>
    </row>
    <row r="10" spans="1:10" x14ac:dyDescent="0.25">
      <c r="A10" s="18"/>
      <c r="B10" s="41" t="s">
        <v>75</v>
      </c>
      <c r="C10" s="21"/>
      <c r="D10" s="20"/>
      <c r="E10" s="20"/>
      <c r="F10" s="20">
        <v>15.53</v>
      </c>
      <c r="G10" s="20">
        <f>G19</f>
        <v>23.294999999999998</v>
      </c>
      <c r="H10" s="20"/>
      <c r="I10" s="19"/>
      <c r="J10" s="19"/>
    </row>
    <row r="11" spans="1:10" x14ac:dyDescent="0.25">
      <c r="A11" s="18"/>
      <c r="B11" s="19" t="s">
        <v>30</v>
      </c>
      <c r="C11" s="18"/>
      <c r="D11" s="20"/>
      <c r="E11" s="20"/>
      <c r="F11" s="20">
        <v>8.31</v>
      </c>
      <c r="G11" s="20">
        <f>G23</f>
        <v>10.803000000000001</v>
      </c>
      <c r="H11" s="20"/>
      <c r="I11" s="19"/>
      <c r="J11" s="19"/>
    </row>
    <row r="12" spans="1:10" x14ac:dyDescent="0.25">
      <c r="A12" s="18"/>
      <c r="B12" s="19" t="s">
        <v>31</v>
      </c>
      <c r="C12" s="18"/>
      <c r="D12" s="20"/>
      <c r="E12" s="20"/>
      <c r="F12" s="26">
        <v>56.98</v>
      </c>
      <c r="G12" s="26">
        <f>G24</f>
        <v>72.871799999999993</v>
      </c>
      <c r="H12" s="26"/>
      <c r="I12" s="19"/>
      <c r="J12" s="19"/>
    </row>
    <row r="13" spans="1:10" x14ac:dyDescent="0.25">
      <c r="A13" s="18"/>
      <c r="B13" s="19"/>
      <c r="C13" s="18"/>
      <c r="D13" s="20"/>
      <c r="E13" s="20"/>
      <c r="F13" s="26"/>
      <c r="G13" s="26"/>
      <c r="H13" s="26"/>
      <c r="I13" s="19"/>
      <c r="J13" s="19"/>
    </row>
    <row r="14" spans="1:10" x14ac:dyDescent="0.25">
      <c r="A14" s="18"/>
      <c r="B14" s="19" t="s">
        <v>56</v>
      </c>
      <c r="C14" s="18" t="s">
        <v>57</v>
      </c>
      <c r="D14" s="20" t="s">
        <v>58</v>
      </c>
      <c r="E14" s="27" t="s">
        <v>59</v>
      </c>
      <c r="F14" s="27" t="s">
        <v>64</v>
      </c>
      <c r="G14" s="27" t="s">
        <v>63</v>
      </c>
      <c r="H14" s="27" t="s">
        <v>62</v>
      </c>
      <c r="I14" s="19"/>
      <c r="J14" s="19"/>
    </row>
    <row r="15" spans="1:10" ht="25.5" customHeight="1" x14ac:dyDescent="0.25">
      <c r="A15" s="18"/>
      <c r="B15" s="19"/>
      <c r="C15" s="18"/>
      <c r="D15" s="20"/>
      <c r="E15" s="27" t="s">
        <v>43</v>
      </c>
      <c r="F15" s="27" t="s">
        <v>44</v>
      </c>
      <c r="G15" s="27" t="s">
        <v>46</v>
      </c>
      <c r="H15" s="27" t="s">
        <v>52</v>
      </c>
      <c r="I15" s="19"/>
      <c r="J15" s="19"/>
    </row>
    <row r="16" spans="1:10" x14ac:dyDescent="0.25">
      <c r="A16" s="18">
        <v>1</v>
      </c>
      <c r="B16" s="19" t="s">
        <v>1</v>
      </c>
      <c r="C16" s="18" t="s">
        <v>35</v>
      </c>
      <c r="D16" s="20" t="s">
        <v>37</v>
      </c>
      <c r="E16" s="20">
        <v>1.2</v>
      </c>
      <c r="F16" s="20">
        <f>$F$9*H16</f>
        <v>9.9420000000000002</v>
      </c>
      <c r="G16" s="20">
        <f>E16*F16</f>
        <v>11.930400000000001</v>
      </c>
      <c r="H16" s="20">
        <v>0.3</v>
      </c>
      <c r="I16" s="20" t="s">
        <v>0</v>
      </c>
      <c r="J16" s="19"/>
    </row>
    <row r="17" spans="1:10" x14ac:dyDescent="0.25">
      <c r="A17" s="18">
        <v>2</v>
      </c>
      <c r="B17" s="19" t="s">
        <v>3</v>
      </c>
      <c r="C17" s="18" t="s">
        <v>35</v>
      </c>
      <c r="D17" s="20" t="s">
        <v>38</v>
      </c>
      <c r="E17" s="20">
        <v>1</v>
      </c>
      <c r="F17" s="20">
        <f t="shared" ref="F17:F22" si="0">$F$9*H17</f>
        <v>3.3140000000000001</v>
      </c>
      <c r="G17" s="20">
        <f t="shared" ref="G17:G23" si="1">E17*F17</f>
        <v>3.3140000000000001</v>
      </c>
      <c r="H17" s="20">
        <v>0.1</v>
      </c>
      <c r="I17" s="20" t="s">
        <v>21</v>
      </c>
      <c r="J17" s="19"/>
    </row>
    <row r="18" spans="1:10" x14ac:dyDescent="0.25">
      <c r="A18" s="18">
        <v>3</v>
      </c>
      <c r="B18" s="19" t="s">
        <v>4</v>
      </c>
      <c r="C18" s="18" t="s">
        <v>35</v>
      </c>
      <c r="D18" s="20" t="s">
        <v>39</v>
      </c>
      <c r="E18" s="20">
        <v>1.2</v>
      </c>
      <c r="F18" s="20">
        <f t="shared" si="0"/>
        <v>3.3140000000000001</v>
      </c>
      <c r="G18" s="20">
        <f t="shared" si="1"/>
        <v>3.9767999999999999</v>
      </c>
      <c r="H18" s="20">
        <v>0.1</v>
      </c>
      <c r="I18" s="20" t="s">
        <v>0</v>
      </c>
      <c r="J18" s="19"/>
    </row>
    <row r="19" spans="1:10" x14ac:dyDescent="0.25">
      <c r="A19" s="18">
        <v>4</v>
      </c>
      <c r="B19" s="44" t="s">
        <v>6</v>
      </c>
      <c r="C19" s="29" t="s">
        <v>36</v>
      </c>
      <c r="D19" s="30" t="s">
        <v>40</v>
      </c>
      <c r="E19" s="30">
        <v>1.5</v>
      </c>
      <c r="F19" s="30">
        <f>F10</f>
        <v>15.53</v>
      </c>
      <c r="G19" s="20">
        <f t="shared" si="1"/>
        <v>23.294999999999998</v>
      </c>
      <c r="H19" s="30"/>
      <c r="I19" s="30"/>
      <c r="J19" s="19"/>
    </row>
    <row r="20" spans="1:10" x14ac:dyDescent="0.25">
      <c r="A20" s="18">
        <v>5</v>
      </c>
      <c r="B20" s="19" t="s">
        <v>9</v>
      </c>
      <c r="C20" s="18" t="s">
        <v>35</v>
      </c>
      <c r="D20" s="20" t="s">
        <v>41</v>
      </c>
      <c r="E20" s="20">
        <v>1</v>
      </c>
      <c r="F20" s="20">
        <f t="shared" si="0"/>
        <v>6.6280000000000001</v>
      </c>
      <c r="G20" s="20">
        <f t="shared" si="1"/>
        <v>6.6280000000000001</v>
      </c>
      <c r="H20" s="20">
        <v>0.2</v>
      </c>
      <c r="I20" s="20" t="s">
        <v>22</v>
      </c>
      <c r="J20" s="19"/>
    </row>
    <row r="21" spans="1:10" x14ac:dyDescent="0.25">
      <c r="A21" s="18">
        <v>6</v>
      </c>
      <c r="B21" s="19" t="s">
        <v>11</v>
      </c>
      <c r="C21" s="18" t="s">
        <v>35</v>
      </c>
      <c r="D21" s="20" t="s">
        <v>42</v>
      </c>
      <c r="E21" s="20">
        <v>1.5</v>
      </c>
      <c r="F21" s="20">
        <f t="shared" si="0"/>
        <v>6.6280000000000001</v>
      </c>
      <c r="G21" s="20">
        <f t="shared" si="1"/>
        <v>9.9420000000000002</v>
      </c>
      <c r="H21" s="20">
        <v>0.2</v>
      </c>
      <c r="I21" s="20" t="s">
        <v>22</v>
      </c>
      <c r="J21" s="19"/>
    </row>
    <row r="22" spans="1:10" x14ac:dyDescent="0.25">
      <c r="A22" s="18">
        <v>7</v>
      </c>
      <c r="B22" s="19" t="s">
        <v>12</v>
      </c>
      <c r="C22" s="18" t="s">
        <v>35</v>
      </c>
      <c r="D22" s="20" t="s">
        <v>41</v>
      </c>
      <c r="E22" s="20">
        <v>0.9</v>
      </c>
      <c r="F22" s="20">
        <f t="shared" si="0"/>
        <v>3.3140000000000001</v>
      </c>
      <c r="G22" s="20">
        <f t="shared" si="1"/>
        <v>2.9826000000000001</v>
      </c>
      <c r="H22" s="20">
        <v>0.1</v>
      </c>
      <c r="I22" s="19"/>
      <c r="J22" s="19">
        <v>2021</v>
      </c>
    </row>
    <row r="23" spans="1:10" x14ac:dyDescent="0.25">
      <c r="A23" s="18"/>
      <c r="B23" s="19" t="s">
        <v>49</v>
      </c>
      <c r="C23" s="18" t="s">
        <v>50</v>
      </c>
      <c r="D23" s="20" t="s">
        <v>51</v>
      </c>
      <c r="E23" s="20">
        <v>1.3</v>
      </c>
      <c r="F23" s="20">
        <f>F11</f>
        <v>8.31</v>
      </c>
      <c r="G23" s="20">
        <f t="shared" si="1"/>
        <v>10.803000000000001</v>
      </c>
      <c r="H23" s="20" t="s">
        <v>15</v>
      </c>
      <c r="I23" s="19"/>
      <c r="J23" s="19"/>
    </row>
    <row r="24" spans="1:10" ht="30" x14ac:dyDescent="0.25">
      <c r="A24" s="18"/>
      <c r="B24" s="45" t="s">
        <v>45</v>
      </c>
      <c r="C24" s="18"/>
      <c r="D24" s="20"/>
      <c r="E24" s="20"/>
      <c r="F24" s="20"/>
      <c r="G24" s="26">
        <f>SUM(G16:G23)</f>
        <v>72.871799999999993</v>
      </c>
      <c r="H24" s="20"/>
      <c r="I24" s="20" t="s">
        <v>106</v>
      </c>
      <c r="J24" s="32">
        <v>33.598300000000002</v>
      </c>
    </row>
    <row r="25" spans="1:10" x14ac:dyDescent="0.25">
      <c r="A25" s="18"/>
      <c r="B25" s="19"/>
      <c r="C25" s="18"/>
      <c r="D25" s="20"/>
      <c r="E25" s="20"/>
      <c r="F25" s="20"/>
      <c r="G25" s="20"/>
      <c r="H25" s="20"/>
      <c r="I25" s="19"/>
      <c r="J25" s="19"/>
    </row>
    <row r="26" spans="1:10" x14ac:dyDescent="0.25">
      <c r="A26" s="18"/>
      <c r="B26" s="19"/>
      <c r="C26" s="18"/>
      <c r="D26" s="20"/>
      <c r="E26" s="20"/>
      <c r="F26" s="20"/>
      <c r="G26" s="20"/>
      <c r="H26" s="20"/>
      <c r="I26" s="19"/>
      <c r="J26" s="19"/>
    </row>
    <row r="27" spans="1:10" x14ac:dyDescent="0.25">
      <c r="A27" s="18"/>
      <c r="B27" s="19" t="s">
        <v>69</v>
      </c>
      <c r="C27" s="18"/>
      <c r="D27" s="20"/>
      <c r="E27" s="20"/>
      <c r="F27" s="20"/>
      <c r="G27" s="20"/>
      <c r="H27" s="20"/>
      <c r="I27" s="19"/>
      <c r="J27" s="19"/>
    </row>
    <row r="28" spans="1:10" x14ac:dyDescent="0.25">
      <c r="A28" s="18"/>
      <c r="B28" s="19" t="s">
        <v>70</v>
      </c>
      <c r="C28" s="18"/>
      <c r="D28" s="20"/>
      <c r="E28" s="20"/>
      <c r="F28" s="20"/>
      <c r="G28" s="20"/>
      <c r="H28" s="20"/>
      <c r="I28" s="19"/>
      <c r="J28" s="19"/>
    </row>
    <row r="29" spans="1:10" x14ac:dyDescent="0.25">
      <c r="B29" t="s">
        <v>53</v>
      </c>
    </row>
    <row r="30" spans="1:10" x14ac:dyDescent="0.25">
      <c r="A30" s="10" t="s">
        <v>60</v>
      </c>
      <c r="B30" t="s">
        <v>71</v>
      </c>
    </row>
    <row r="31" spans="1:10" x14ac:dyDescent="0.25">
      <c r="A31" s="10" t="s">
        <v>60</v>
      </c>
      <c r="B31" t="s">
        <v>72</v>
      </c>
    </row>
    <row r="32" spans="1:10" x14ac:dyDescent="0.25">
      <c r="A32" s="10" t="s">
        <v>60</v>
      </c>
      <c r="B32" t="s">
        <v>73</v>
      </c>
    </row>
    <row r="33" spans="1:10" x14ac:dyDescent="0.25">
      <c r="A33" s="10" t="s">
        <v>61</v>
      </c>
      <c r="B33" t="s">
        <v>92</v>
      </c>
    </row>
    <row r="34" spans="1:10" x14ac:dyDescent="0.25">
      <c r="A34" s="10" t="s">
        <v>65</v>
      </c>
      <c r="B34" t="s">
        <v>54</v>
      </c>
    </row>
    <row r="35" spans="1:10" x14ac:dyDescent="0.25">
      <c r="A35" s="10" t="s">
        <v>66</v>
      </c>
      <c r="B35" t="s">
        <v>74</v>
      </c>
    </row>
    <row r="37" spans="1:10" x14ac:dyDescent="0.25">
      <c r="A37" s="10" t="s">
        <v>55</v>
      </c>
      <c r="B37" t="s">
        <v>76</v>
      </c>
    </row>
    <row r="38" spans="1:10" s="10" customFormat="1" x14ac:dyDescent="0.25">
      <c r="B38" t="s">
        <v>33</v>
      </c>
      <c r="D38" s="3"/>
      <c r="E38" s="3"/>
      <c r="F38" s="3"/>
      <c r="G38" s="3"/>
      <c r="H38" s="3"/>
      <c r="I38"/>
      <c r="J38"/>
    </row>
    <row r="39" spans="1:10" s="10" customFormat="1" x14ac:dyDescent="0.25">
      <c r="B39" t="s">
        <v>34</v>
      </c>
      <c r="D39" s="3"/>
      <c r="E39" s="3"/>
      <c r="F39" s="3"/>
      <c r="G39" s="3"/>
      <c r="H39" s="3"/>
      <c r="I39"/>
      <c r="J3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C15" sqref="C15"/>
    </sheetView>
  </sheetViews>
  <sheetFormatPr defaultRowHeight="18.75" x14ac:dyDescent="0.3"/>
  <cols>
    <col min="1" max="1" width="9.140625" style="5"/>
    <col min="2" max="2" width="26.42578125" style="5" customWidth="1"/>
    <col min="3" max="3" width="25.28515625" style="5" customWidth="1"/>
    <col min="4" max="4" width="25.7109375" style="5" customWidth="1"/>
    <col min="5" max="5" width="17" style="5" customWidth="1"/>
    <col min="6" max="16384" width="9.140625" style="5"/>
  </cols>
  <sheetData>
    <row r="1" spans="1:5" x14ac:dyDescent="0.3">
      <c r="A1" s="5" t="s">
        <v>15</v>
      </c>
      <c r="B1" s="5" t="s">
        <v>110</v>
      </c>
      <c r="E1" s="46">
        <v>32.409999999999997</v>
      </c>
    </row>
    <row r="2" spans="1:5" x14ac:dyDescent="0.3">
      <c r="A2" s="5" t="s">
        <v>107</v>
      </c>
    </row>
    <row r="3" spans="1:5" x14ac:dyDescent="0.3">
      <c r="C3" s="5" t="s">
        <v>23</v>
      </c>
      <c r="D3" s="5" t="s">
        <v>24</v>
      </c>
    </row>
    <row r="4" spans="1:5" x14ac:dyDescent="0.3">
      <c r="A4" s="5" t="s">
        <v>25</v>
      </c>
      <c r="B4" s="5" t="s">
        <v>26</v>
      </c>
      <c r="C4" s="6">
        <f>C6*$E$1</f>
        <v>1854.5001999999997</v>
      </c>
      <c r="D4" s="6">
        <f>D6*$E$1</f>
        <v>1854.5001999999997</v>
      </c>
    </row>
    <row r="5" spans="1:5" x14ac:dyDescent="0.3">
      <c r="B5" s="5" t="s">
        <v>27</v>
      </c>
      <c r="C5" s="6">
        <f>0.8*C4</f>
        <v>1483.60016</v>
      </c>
      <c r="D5" s="6">
        <f>0.8*D4</f>
        <v>1483.60016</v>
      </c>
    </row>
    <row r="6" spans="1:5" x14ac:dyDescent="0.3">
      <c r="B6" s="5" t="s">
        <v>31</v>
      </c>
      <c r="C6" s="5">
        <v>57.22</v>
      </c>
      <c r="D6" s="5">
        <v>57.22</v>
      </c>
      <c r="E6" s="5">
        <v>2022</v>
      </c>
    </row>
    <row r="7" spans="1:5" x14ac:dyDescent="0.3">
      <c r="A7" s="5" t="s">
        <v>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topLeftCell="A4" zoomScale="133" zoomScaleNormal="133" workbookViewId="0">
      <selection activeCell="G27" sqref="G27"/>
    </sheetView>
  </sheetViews>
  <sheetFormatPr defaultRowHeight="15" x14ac:dyDescent="0.25"/>
  <cols>
    <col min="1" max="1" width="7.42578125" style="10" customWidth="1"/>
    <col min="2" max="2" width="34.28515625" customWidth="1"/>
    <col min="3" max="3" width="13.140625" style="10" customWidth="1"/>
    <col min="4" max="4" width="30" style="3" customWidth="1"/>
    <col min="5" max="5" width="33.28515625" style="3" customWidth="1"/>
    <col min="6" max="6" width="25.7109375" style="3" customWidth="1"/>
    <col min="7" max="7" width="21.5703125" style="3" customWidth="1"/>
    <col min="8" max="8" width="18.42578125" style="3" customWidth="1"/>
    <col min="9" max="9" width="26" customWidth="1"/>
  </cols>
  <sheetData>
    <row r="1" spans="1:9" x14ac:dyDescent="0.25">
      <c r="B1" s="2" t="s">
        <v>67</v>
      </c>
      <c r="C1" s="11"/>
    </row>
    <row r="2" spans="1:9" x14ac:dyDescent="0.25">
      <c r="B2" s="2"/>
      <c r="C2" s="11"/>
    </row>
    <row r="3" spans="1:9" x14ac:dyDescent="0.25">
      <c r="A3" s="10">
        <v>1</v>
      </c>
      <c r="B3" t="s">
        <v>1</v>
      </c>
      <c r="D3" s="3" t="s">
        <v>2</v>
      </c>
    </row>
    <row r="4" spans="1:9" x14ac:dyDescent="0.25">
      <c r="A4" s="10">
        <v>2</v>
      </c>
      <c r="B4" t="s">
        <v>3</v>
      </c>
      <c r="D4" s="3" t="s">
        <v>2</v>
      </c>
    </row>
    <row r="5" spans="1:9" ht="14.25" customHeight="1" x14ac:dyDescent="0.25">
      <c r="A5" s="10">
        <v>3</v>
      </c>
      <c r="B5" t="s">
        <v>4</v>
      </c>
      <c r="D5" s="3" t="s">
        <v>5</v>
      </c>
      <c r="E5" s="3" t="s">
        <v>8</v>
      </c>
    </row>
    <row r="6" spans="1:9" x14ac:dyDescent="0.25">
      <c r="A6" s="10">
        <v>4</v>
      </c>
      <c r="B6" t="s">
        <v>6</v>
      </c>
      <c r="D6" s="3" t="s">
        <v>7</v>
      </c>
      <c r="E6" t="s">
        <v>8</v>
      </c>
    </row>
    <row r="7" spans="1:9" x14ac:dyDescent="0.25">
      <c r="A7" s="10">
        <v>5</v>
      </c>
      <c r="B7" t="s">
        <v>9</v>
      </c>
      <c r="D7" s="3" t="s">
        <v>7</v>
      </c>
      <c r="E7" t="s">
        <v>10</v>
      </c>
    </row>
    <row r="8" spans="1:9" x14ac:dyDescent="0.25">
      <c r="A8" s="10">
        <v>6</v>
      </c>
      <c r="B8" t="s">
        <v>11</v>
      </c>
      <c r="D8" s="3" t="s">
        <v>7</v>
      </c>
      <c r="E8" s="3" t="s">
        <v>8</v>
      </c>
    </row>
    <row r="9" spans="1:9" x14ac:dyDescent="0.25">
      <c r="A9" s="10">
        <v>7</v>
      </c>
      <c r="B9" t="s">
        <v>12</v>
      </c>
      <c r="D9" s="3" t="s">
        <v>7</v>
      </c>
      <c r="E9" s="3" t="s">
        <v>10</v>
      </c>
    </row>
    <row r="10" spans="1:9" x14ac:dyDescent="0.25">
      <c r="B10" t="s">
        <v>13</v>
      </c>
    </row>
    <row r="12" spans="1:9" x14ac:dyDescent="0.25">
      <c r="B12" s="1" t="s">
        <v>68</v>
      </c>
      <c r="C12" s="12"/>
    </row>
    <row r="14" spans="1:9" ht="30" x14ac:dyDescent="0.25">
      <c r="B14" s="2" t="s">
        <v>16</v>
      </c>
      <c r="D14" s="8" t="s">
        <v>48</v>
      </c>
      <c r="E14" s="8" t="s">
        <v>19</v>
      </c>
      <c r="F14" s="8" t="s">
        <v>20</v>
      </c>
      <c r="G14" s="8" t="s">
        <v>48</v>
      </c>
      <c r="H14" s="8"/>
      <c r="I14" s="8" t="s">
        <v>20</v>
      </c>
    </row>
    <row r="15" spans="1:9" ht="45" x14ac:dyDescent="0.25">
      <c r="B15" t="s">
        <v>108</v>
      </c>
      <c r="D15" s="3" t="s">
        <v>14</v>
      </c>
      <c r="E15" s="3" t="s">
        <v>17</v>
      </c>
      <c r="F15" s="3" t="s">
        <v>18</v>
      </c>
      <c r="G15" s="3" t="s">
        <v>14</v>
      </c>
      <c r="I15" s="3" t="s">
        <v>18</v>
      </c>
    </row>
    <row r="17" spans="1:9" x14ac:dyDescent="0.25">
      <c r="B17" t="s">
        <v>26</v>
      </c>
      <c r="F17" s="9">
        <v>1952.09</v>
      </c>
      <c r="G17" s="9">
        <f>G23*J35</f>
        <v>2374.6742179999997</v>
      </c>
      <c r="H17" s="9"/>
    </row>
    <row r="18" spans="1:9" x14ac:dyDescent="0.25">
      <c r="B18" t="s">
        <v>27</v>
      </c>
      <c r="F18" s="9">
        <v>1561.67</v>
      </c>
      <c r="G18" s="9">
        <f>0.8*G17</f>
        <v>1899.7393743999999</v>
      </c>
      <c r="H18" s="9"/>
    </row>
    <row r="19" spans="1:9" x14ac:dyDescent="0.25">
      <c r="B19" t="s">
        <v>28</v>
      </c>
      <c r="F19" s="9">
        <v>1530.44</v>
      </c>
      <c r="G19" s="9"/>
      <c r="H19" s="9"/>
    </row>
    <row r="20" spans="1:9" x14ac:dyDescent="0.25">
      <c r="B20" s="2" t="s">
        <v>29</v>
      </c>
      <c r="C20" s="11"/>
      <c r="F20" s="3">
        <v>33.14</v>
      </c>
      <c r="G20" s="3">
        <f>G27+G28+G29+G31+G32+G33</f>
        <v>38.773800000000001</v>
      </c>
    </row>
    <row r="21" spans="1:9" x14ac:dyDescent="0.25">
      <c r="B21" s="2" t="s">
        <v>75</v>
      </c>
      <c r="C21" s="11"/>
      <c r="F21" s="3">
        <v>15.96</v>
      </c>
      <c r="G21" s="3">
        <f>G30</f>
        <v>23.94</v>
      </c>
    </row>
    <row r="22" spans="1:9" x14ac:dyDescent="0.25">
      <c r="B22" t="s">
        <v>30</v>
      </c>
      <c r="F22" s="3">
        <v>8.1199999999999992</v>
      </c>
      <c r="G22" s="3">
        <f>G34</f>
        <v>10.555999999999999</v>
      </c>
    </row>
    <row r="23" spans="1:9" x14ac:dyDescent="0.25">
      <c r="B23" t="s">
        <v>31</v>
      </c>
      <c r="F23" s="7">
        <v>57.22</v>
      </c>
      <c r="G23" s="7">
        <f>G35</f>
        <v>73.269800000000004</v>
      </c>
      <c r="H23" s="7"/>
    </row>
    <row r="24" spans="1:9" x14ac:dyDescent="0.25">
      <c r="F24" s="47" t="s">
        <v>109</v>
      </c>
      <c r="G24" s="7"/>
      <c r="H24" s="7"/>
    </row>
    <row r="25" spans="1:9" x14ac:dyDescent="0.25">
      <c r="B25" t="s">
        <v>56</v>
      </c>
      <c r="C25" s="10" t="s">
        <v>57</v>
      </c>
      <c r="D25" s="3" t="s">
        <v>58</v>
      </c>
      <c r="E25" s="8" t="s">
        <v>59</v>
      </c>
      <c r="F25" s="8" t="s">
        <v>64</v>
      </c>
      <c r="G25" s="8" t="s">
        <v>63</v>
      </c>
      <c r="H25" s="8" t="s">
        <v>62</v>
      </c>
    </row>
    <row r="26" spans="1:9" ht="25.5" customHeight="1" x14ac:dyDescent="0.25">
      <c r="E26" s="8" t="s">
        <v>43</v>
      </c>
      <c r="F26" s="8" t="s">
        <v>44</v>
      </c>
      <c r="G26" s="8" t="s">
        <v>46</v>
      </c>
      <c r="H26" s="8" t="s">
        <v>52</v>
      </c>
    </row>
    <row r="27" spans="1:9" x14ac:dyDescent="0.25">
      <c r="A27" s="10">
        <v>1</v>
      </c>
      <c r="B27" t="s">
        <v>1</v>
      </c>
      <c r="C27" s="10" t="s">
        <v>35</v>
      </c>
      <c r="D27" s="3" t="s">
        <v>37</v>
      </c>
      <c r="E27" s="3">
        <v>1.2</v>
      </c>
      <c r="F27" s="3">
        <f>$F$20*H27</f>
        <v>9.9420000000000002</v>
      </c>
      <c r="G27" s="3">
        <f>E27*F27</f>
        <v>11.930400000000001</v>
      </c>
      <c r="H27" s="3">
        <v>0.3</v>
      </c>
      <c r="I27" s="3" t="s">
        <v>0</v>
      </c>
    </row>
    <row r="28" spans="1:9" x14ac:dyDescent="0.25">
      <c r="A28" s="10">
        <v>2</v>
      </c>
      <c r="B28" t="s">
        <v>3</v>
      </c>
      <c r="C28" s="10" t="s">
        <v>35</v>
      </c>
      <c r="D28" s="3" t="s">
        <v>38</v>
      </c>
      <c r="E28" s="3">
        <v>1</v>
      </c>
      <c r="F28" s="3">
        <f t="shared" ref="F28:F33" si="0">$F$20*H28</f>
        <v>3.3140000000000001</v>
      </c>
      <c r="G28" s="3">
        <f t="shared" ref="G28:G34" si="1">E28*F28</f>
        <v>3.3140000000000001</v>
      </c>
      <c r="H28" s="3">
        <v>0.1</v>
      </c>
      <c r="I28" s="3" t="s">
        <v>21</v>
      </c>
    </row>
    <row r="29" spans="1:9" x14ac:dyDescent="0.25">
      <c r="A29" s="10">
        <v>3</v>
      </c>
      <c r="B29" t="s">
        <v>4</v>
      </c>
      <c r="C29" s="10" t="s">
        <v>35</v>
      </c>
      <c r="D29" s="3" t="s">
        <v>39</v>
      </c>
      <c r="E29" s="3">
        <v>1.2</v>
      </c>
      <c r="F29" s="3">
        <f t="shared" si="0"/>
        <v>3.3140000000000001</v>
      </c>
      <c r="G29" s="3">
        <f t="shared" si="1"/>
        <v>3.9767999999999999</v>
      </c>
      <c r="H29" s="3">
        <v>0.1</v>
      </c>
      <c r="I29" s="3" t="s">
        <v>0</v>
      </c>
    </row>
    <row r="30" spans="1:9" x14ac:dyDescent="0.25">
      <c r="A30" s="10">
        <v>4</v>
      </c>
      <c r="B30" s="13" t="s">
        <v>6</v>
      </c>
      <c r="C30" s="14" t="s">
        <v>36</v>
      </c>
      <c r="D30" s="15" t="s">
        <v>40</v>
      </c>
      <c r="E30" s="15">
        <v>1.5</v>
      </c>
      <c r="F30" s="15">
        <f>F21</f>
        <v>15.96</v>
      </c>
      <c r="G30" s="3">
        <f t="shared" si="1"/>
        <v>23.94</v>
      </c>
      <c r="H30" s="15"/>
      <c r="I30" s="15"/>
    </row>
    <row r="31" spans="1:9" x14ac:dyDescent="0.25">
      <c r="A31" s="10">
        <v>5</v>
      </c>
      <c r="B31" t="s">
        <v>9</v>
      </c>
      <c r="C31" s="10" t="s">
        <v>35</v>
      </c>
      <c r="D31" s="3" t="s">
        <v>41</v>
      </c>
      <c r="E31" s="3">
        <v>1</v>
      </c>
      <c r="F31" s="3">
        <f t="shared" si="0"/>
        <v>6.6280000000000001</v>
      </c>
      <c r="G31" s="3">
        <f t="shared" si="1"/>
        <v>6.6280000000000001</v>
      </c>
      <c r="H31" s="3">
        <v>0.2</v>
      </c>
      <c r="I31" s="3" t="s">
        <v>22</v>
      </c>
    </row>
    <row r="32" spans="1:9" x14ac:dyDescent="0.25">
      <c r="A32" s="10">
        <v>6</v>
      </c>
      <c r="B32" t="s">
        <v>11</v>
      </c>
      <c r="C32" s="10" t="s">
        <v>35</v>
      </c>
      <c r="D32" s="3" t="s">
        <v>42</v>
      </c>
      <c r="E32" s="3">
        <v>1.5</v>
      </c>
      <c r="F32" s="3">
        <f t="shared" si="0"/>
        <v>6.6280000000000001</v>
      </c>
      <c r="G32" s="3">
        <f t="shared" si="1"/>
        <v>9.9420000000000002</v>
      </c>
      <c r="H32" s="3">
        <v>0.2</v>
      </c>
      <c r="I32" s="3" t="s">
        <v>22</v>
      </c>
    </row>
    <row r="33" spans="1:10" x14ac:dyDescent="0.25">
      <c r="A33" s="10">
        <v>7</v>
      </c>
      <c r="B33" t="s">
        <v>12</v>
      </c>
      <c r="C33" s="10" t="s">
        <v>35</v>
      </c>
      <c r="D33" s="3" t="s">
        <v>41</v>
      </c>
      <c r="E33" s="3">
        <v>0.9</v>
      </c>
      <c r="F33" s="3">
        <f t="shared" si="0"/>
        <v>3.3140000000000001</v>
      </c>
      <c r="G33" s="3">
        <f t="shared" si="1"/>
        <v>2.9826000000000001</v>
      </c>
      <c r="H33" s="3">
        <v>0.1</v>
      </c>
      <c r="J33">
        <v>2021</v>
      </c>
    </row>
    <row r="34" spans="1:10" x14ac:dyDescent="0.25">
      <c r="B34" t="s">
        <v>49</v>
      </c>
      <c r="C34" s="10" t="s">
        <v>50</v>
      </c>
      <c r="D34" s="3" t="s">
        <v>51</v>
      </c>
      <c r="E34" s="3">
        <v>1.3</v>
      </c>
      <c r="F34" s="3">
        <f>F22</f>
        <v>8.1199999999999992</v>
      </c>
      <c r="G34" s="3">
        <f t="shared" si="1"/>
        <v>10.555999999999999</v>
      </c>
      <c r="H34" s="3" t="s">
        <v>15</v>
      </c>
    </row>
    <row r="35" spans="1:10" ht="30" x14ac:dyDescent="0.25">
      <c r="B35" s="17" t="s">
        <v>45</v>
      </c>
      <c r="G35" s="7">
        <f>SUM(G27:G34)</f>
        <v>73.269800000000004</v>
      </c>
      <c r="I35" s="3" t="s">
        <v>47</v>
      </c>
      <c r="J35" s="4">
        <v>32.409999999999997</v>
      </c>
    </row>
    <row r="38" spans="1:10" x14ac:dyDescent="0.25">
      <c r="B38" t="s">
        <v>69</v>
      </c>
    </row>
    <row r="39" spans="1:10" x14ac:dyDescent="0.25">
      <c r="B39" t="s">
        <v>70</v>
      </c>
    </row>
    <row r="40" spans="1:10" x14ac:dyDescent="0.25">
      <c r="B40" t="s">
        <v>53</v>
      </c>
    </row>
    <row r="41" spans="1:10" x14ac:dyDescent="0.25">
      <c r="A41" s="10" t="s">
        <v>60</v>
      </c>
      <c r="B41" t="s">
        <v>71</v>
      </c>
    </row>
    <row r="42" spans="1:10" x14ac:dyDescent="0.25">
      <c r="A42" s="10" t="s">
        <v>60</v>
      </c>
      <c r="B42" t="s">
        <v>72</v>
      </c>
    </row>
    <row r="43" spans="1:10" x14ac:dyDescent="0.25">
      <c r="A43" s="10" t="s">
        <v>60</v>
      </c>
      <c r="B43" t="s">
        <v>73</v>
      </c>
    </row>
    <row r="44" spans="1:10" x14ac:dyDescent="0.25">
      <c r="A44" s="10" t="s">
        <v>61</v>
      </c>
      <c r="B44" t="s">
        <v>92</v>
      </c>
    </row>
    <row r="45" spans="1:10" x14ac:dyDescent="0.25">
      <c r="A45" s="10" t="s">
        <v>65</v>
      </c>
      <c r="B45" t="s">
        <v>54</v>
      </c>
    </row>
    <row r="46" spans="1:10" x14ac:dyDescent="0.25">
      <c r="A46" s="10" t="s">
        <v>66</v>
      </c>
      <c r="B46" t="s">
        <v>74</v>
      </c>
    </row>
    <row r="48" spans="1:10" x14ac:dyDescent="0.25">
      <c r="A48" s="10" t="s">
        <v>55</v>
      </c>
      <c r="B48" t="s">
        <v>76</v>
      </c>
    </row>
    <row r="49" spans="2:2" x14ac:dyDescent="0.25">
      <c r="B49" t="s">
        <v>33</v>
      </c>
    </row>
    <row r="50" spans="2:2" x14ac:dyDescent="0.25">
      <c r="B50" t="s">
        <v>34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Unlisted Code EGR Example</vt:lpstr>
      <vt:lpstr>Unlisted Code SS Overview</vt:lpstr>
      <vt:lpstr>Unlisted Code SS Blank</vt:lpstr>
      <vt:lpstr>Unlisted Code SS Example</vt:lpstr>
      <vt:lpstr>comparison code per article</vt:lpstr>
      <vt:lpstr>Unlisted Code SS bu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JeffRestuccio</dc:creator>
  <cp:lastModifiedBy>JeffRestuccio</cp:lastModifiedBy>
  <dcterms:created xsi:type="dcterms:W3CDTF">2021-08-31T04:00:08Z</dcterms:created>
  <dcterms:modified xsi:type="dcterms:W3CDTF">2022-01-31T16:42:14Z</dcterms:modified>
</cp:coreProperties>
</file>